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1"/>
  </bookViews>
  <sheets>
    <sheet name="Лист1" sheetId="1" r:id="rId1"/>
    <sheet name="2016-17" sheetId="2" r:id="rId2"/>
  </sheets>
  <definedNames>
    <definedName name="_xlnm.Print_Area" localSheetId="1">'2016-17'!$A$1:$AB$101</definedName>
  </definedNames>
  <calcPr fullCalcOnLoad="1"/>
</workbook>
</file>

<file path=xl/sharedStrings.xml><?xml version="1.0" encoding="utf-8"?>
<sst xmlns="http://schemas.openxmlformats.org/spreadsheetml/2006/main" count="467" uniqueCount="251">
  <si>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</si>
  <si>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</si>
  <si>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</si>
  <si>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</si>
  <si>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</si>
  <si>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</si>
  <si>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</si>
  <si>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</si>
  <si>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</si>
  <si>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</si>
  <si>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</si>
  <si>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</si>
  <si>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</si>
  <si>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</si>
  <si>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</si>
  <si>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ЗАТВЕРДЖУЮ</t>
  </si>
  <si>
    <t>Донбаська державна машинобудівна академія</t>
  </si>
  <si>
    <t>С</t>
  </si>
  <si>
    <t>К</t>
  </si>
  <si>
    <t>Дипломне проектування</t>
  </si>
  <si>
    <t>Всього</t>
  </si>
  <si>
    <t>№ п/п</t>
  </si>
  <si>
    <t>1 курс</t>
  </si>
  <si>
    <t>2 курс</t>
  </si>
  <si>
    <t>3 курс</t>
  </si>
  <si>
    <t>4 курс</t>
  </si>
  <si>
    <t>5 курс</t>
  </si>
  <si>
    <t xml:space="preserve"> Кількість екзаменів</t>
  </si>
  <si>
    <t xml:space="preserve"> Кількість заліків</t>
  </si>
  <si>
    <t>Економіка підприємства</t>
  </si>
  <si>
    <t>Організація виробництва</t>
  </si>
  <si>
    <t>Менеджмент</t>
  </si>
  <si>
    <t>Ректор __________________</t>
  </si>
  <si>
    <t>Політична економія</t>
  </si>
  <si>
    <t>Мікроекономіка</t>
  </si>
  <si>
    <t>Макроекономіка</t>
  </si>
  <si>
    <t>Статистика</t>
  </si>
  <si>
    <t>Маркетинг</t>
  </si>
  <si>
    <t>Стратегія підприємства</t>
  </si>
  <si>
    <t>Проектний аналіз</t>
  </si>
  <si>
    <t>Українська мова (за професійним спрямуванням)</t>
  </si>
  <si>
    <t>Іноземна мова (за професійним спрямуванням)</t>
  </si>
  <si>
    <t>Бухгалтерський облік</t>
  </si>
  <si>
    <t>Економічний аналіз</t>
  </si>
  <si>
    <t>Н</t>
  </si>
  <si>
    <t>Управлінський облік</t>
  </si>
  <si>
    <t>Логістика</t>
  </si>
  <si>
    <t>Філософія</t>
  </si>
  <si>
    <t>Макроекономіка (курсова робота)</t>
  </si>
  <si>
    <t>Економіка підприємства (курсова робота)</t>
  </si>
  <si>
    <t>Бухгалтерський облік (курсова робота)</t>
  </si>
  <si>
    <t>Триместр</t>
  </si>
  <si>
    <t>Історія економіки та економічної думки</t>
  </si>
  <si>
    <t>лекції</t>
  </si>
  <si>
    <t>Регіональна економіка</t>
  </si>
  <si>
    <t>Планування і контроль на підприємстві</t>
  </si>
  <si>
    <t>Обгрунтування господарських рішень і оцінювання ризиків</t>
  </si>
  <si>
    <t>Потенціал і розвиток підприємства</t>
  </si>
  <si>
    <t>Управління персоналом</t>
  </si>
  <si>
    <t>Потенціал і розвиток підприємства (курсова робота)</t>
  </si>
  <si>
    <t>Історія української культури</t>
  </si>
  <si>
    <t xml:space="preserve">Економіко-математичні методи та моделі </t>
  </si>
  <si>
    <t>Економіко-математичні методи та моделі (оптимізаційні методи та моделі)</t>
  </si>
  <si>
    <t>Економіко-математичні методи та моделі (економетрика)</t>
  </si>
  <si>
    <t>Інформатика</t>
  </si>
  <si>
    <t>Математика для економістів (вища математика)</t>
  </si>
  <si>
    <t>Математика для економістів (теорія ймовірності і матем.статистика)</t>
  </si>
  <si>
    <t>Економіка та організація іноваційної діяльності</t>
  </si>
  <si>
    <t>Проектний аналіз (курсова робота)</t>
  </si>
  <si>
    <t>Соціологія</t>
  </si>
  <si>
    <t>Основи технічного нормування</t>
  </si>
  <si>
    <t>Управління витратами</t>
  </si>
  <si>
    <t>Мотивація персоналу</t>
  </si>
  <si>
    <t>Зовнішньоекономічна діяльність</t>
  </si>
  <si>
    <t>Математика для економістів:</t>
  </si>
  <si>
    <t>Гроші і кредит</t>
  </si>
  <si>
    <t>Економіка праці й соціально-трудові відносини</t>
  </si>
  <si>
    <t xml:space="preserve">Міжнародна економіка </t>
  </si>
  <si>
    <t xml:space="preserve"> Фінанси</t>
  </si>
  <si>
    <t>лабораторні</t>
  </si>
  <si>
    <t>С/Н</t>
  </si>
  <si>
    <t xml:space="preserve">Безпека життєдіяльності </t>
  </si>
  <si>
    <t>Міністерство освіти і науки України</t>
  </si>
  <si>
    <t xml:space="preserve">НАВЧАЛЬНИЙ ПЛАН </t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</si>
  <si>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</si>
  <si>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t>Строк навчання - 4, 5 років</t>
  </si>
  <si>
    <t>на основі повної загальної середньої освіти</t>
  </si>
  <si>
    <r>
      <t xml:space="preserve">форма навчання:   </t>
    </r>
    <r>
      <rPr>
        <b/>
        <sz val="16"/>
        <rFont val="Times New Roman"/>
        <family val="1"/>
      </rPr>
      <t>заочна</t>
    </r>
  </si>
  <si>
    <t>I. Графік навчального процесу</t>
  </si>
  <si>
    <t>I</t>
  </si>
  <si>
    <t>II</t>
  </si>
  <si>
    <t>III</t>
  </si>
  <si>
    <t>IV</t>
  </si>
  <si>
    <t>V</t>
  </si>
  <si>
    <t>ЗД</t>
  </si>
  <si>
    <t xml:space="preserve">Позначення: Н – настановна сесія; С – екзаменаційна сесія; П – практика; К – канікули; Д– дипломне проектування; ЗД – захист дипломного проекту </t>
  </si>
  <si>
    <t>Виконання дипломн. проекту</t>
  </si>
  <si>
    <t>Держ. атест.</t>
  </si>
  <si>
    <t>Усього</t>
  </si>
  <si>
    <t>Назва навчальної дисципліни</t>
  </si>
  <si>
    <t>Форма державної атестації (екзамен, дипломний проект (робота))</t>
  </si>
  <si>
    <t>3</t>
  </si>
  <si>
    <t>Канікули</t>
  </si>
  <si>
    <t>Захист дипломної роботи</t>
  </si>
  <si>
    <r>
      <t>____________(</t>
    </r>
    <r>
      <rPr>
        <u val="single"/>
        <sz val="14"/>
        <rFont val="Times New Roman"/>
        <family val="1"/>
      </rPr>
      <t>Ковальов В.Д.)</t>
    </r>
  </si>
  <si>
    <t>НАЗВА НАВЧАЛЬНОЇ ДИСЦИПЛІНИ</t>
  </si>
  <si>
    <t>Розподіл за триместрами</t>
  </si>
  <si>
    <t>Кількість кредитів EКТС</t>
  </si>
  <si>
    <t>Кількість годин</t>
  </si>
  <si>
    <t>Розподіл годин на тиждень за курсами і триместрами</t>
  </si>
  <si>
    <t>загальний обсяг</t>
  </si>
  <si>
    <t>аудиторних</t>
  </si>
  <si>
    <t>самостійна робота</t>
  </si>
  <si>
    <t>екзамени</t>
  </si>
  <si>
    <t>заліки</t>
  </si>
  <si>
    <t>курсові</t>
  </si>
  <si>
    <t>всього</t>
  </si>
  <si>
    <t>у тому числі:</t>
  </si>
  <si>
    <t>проекти</t>
  </si>
  <si>
    <t>роботи</t>
  </si>
  <si>
    <t>практичні</t>
  </si>
  <si>
    <t>кількість тижнів у семестрі</t>
  </si>
  <si>
    <t xml:space="preserve">1.1.  Гуманітарні та соціально-економічні дисципліни  </t>
  </si>
  <si>
    <t xml:space="preserve">V. План навчального процесу на 2015/2016 навчальний рік     Економіка підприємства    (повний курс навчання, з/о, основний)    1-5 курси    </t>
  </si>
  <si>
    <t>1.1.1</t>
  </si>
  <si>
    <t>1.1.1.1</t>
  </si>
  <si>
    <t>1.1.1.2</t>
  </si>
  <si>
    <t>1.1.2</t>
  </si>
  <si>
    <t>1.1.3</t>
  </si>
  <si>
    <t>1.1.4</t>
  </si>
  <si>
    <t>1.1.5</t>
  </si>
  <si>
    <t>6/0</t>
  </si>
  <si>
    <t>4/0</t>
  </si>
  <si>
    <t>1.2.1</t>
  </si>
  <si>
    <t>1.2.2</t>
  </si>
  <si>
    <t>1.2.3</t>
  </si>
  <si>
    <t>1.2.1.1</t>
  </si>
  <si>
    <t>1.2.1.2</t>
  </si>
  <si>
    <t>1.2.2.1</t>
  </si>
  <si>
    <t>1.2.2.2</t>
  </si>
  <si>
    <t>1.2.4</t>
  </si>
  <si>
    <t>1.2.5</t>
  </si>
  <si>
    <t>1.2.6</t>
  </si>
  <si>
    <t>1.2.7</t>
  </si>
  <si>
    <t xml:space="preserve">1.3. Дисципліни загально-професійної підготовки 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</si>
  <si>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</si>
  <si>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</si>
  <si>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</si>
  <si>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</si>
  <si>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</si>
  <si>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</si>
  <si>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</si>
  <si>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</si>
  <si>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</si>
  <si>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</si>
  <si>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</si>
  <si>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</si>
  <si>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</si>
  <si>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Основи охорони праці</t>
  </si>
  <si>
    <t>1.3.14</t>
  </si>
  <si>
    <t>1.3.15</t>
  </si>
  <si>
    <t>1.3.16</t>
  </si>
  <si>
    <t>1.3.14.1</t>
  </si>
  <si>
    <t>1.3.14.2</t>
  </si>
  <si>
    <t>1.3.17</t>
  </si>
  <si>
    <t>1.3.18</t>
  </si>
  <si>
    <t>1.3.19</t>
  </si>
  <si>
    <t>1.3.20</t>
  </si>
  <si>
    <t>Разом п.1.3.:</t>
  </si>
  <si>
    <t>2 ВИБІРКОВІ НАВЧАЛЬНІ ДИСЦИПЛІНИ</t>
  </si>
  <si>
    <t>2.1.4</t>
  </si>
  <si>
    <t>2.1.6</t>
  </si>
  <si>
    <t>2.1.8</t>
  </si>
  <si>
    <t xml:space="preserve">ЗАГАЛЬНА КІЛЬКІСТЬ </t>
  </si>
  <si>
    <t>Кількість годин на тиждень</t>
  </si>
  <si>
    <t xml:space="preserve"> Кількість курсових проектів</t>
  </si>
  <si>
    <t xml:space="preserve"> Кількість курсових робіт</t>
  </si>
  <si>
    <t>1</t>
  </si>
  <si>
    <t>в.о. Зав. кафедри ЕП</t>
  </si>
  <si>
    <t>Є.О. Підгора</t>
  </si>
  <si>
    <t>Декан факультету ФЕМ</t>
  </si>
  <si>
    <t>Є.В. Мироненко</t>
  </si>
  <si>
    <t>1.2 Дисципліни природничо-наукової (фундаментальної) підготовки</t>
  </si>
  <si>
    <t>Разом п.1.1 та п. 1.2 :</t>
  </si>
  <si>
    <t>1.2.4.1</t>
  </si>
  <si>
    <t>1.2.4.2</t>
  </si>
  <si>
    <t>1.2.5.1</t>
  </si>
  <si>
    <t>1.2.5.2</t>
  </si>
  <si>
    <t>Основи охорони праці та безпека життедіяльності</t>
  </si>
  <si>
    <t>1.3.1.1</t>
  </si>
  <si>
    <t>1.3.1.2</t>
  </si>
  <si>
    <t>1.3.4.1</t>
  </si>
  <si>
    <t>1.3.4.2</t>
  </si>
  <si>
    <t>1.3.4.3</t>
  </si>
  <si>
    <t>1.3.11.1</t>
  </si>
  <si>
    <t>1.3.11.2</t>
  </si>
  <si>
    <t>1.3.13.1</t>
  </si>
  <si>
    <t>1.3.13.2</t>
  </si>
  <si>
    <t>2.2. Продничо-наукові (фундаментальні) дисципліни</t>
  </si>
  <si>
    <t>2.3. Дисципліни професійної підготовки</t>
  </si>
  <si>
    <t>2.2.1</t>
  </si>
  <si>
    <t>2.2.2</t>
  </si>
  <si>
    <t>2.2.3</t>
  </si>
  <si>
    <t>Разом п.2.2:</t>
  </si>
  <si>
    <t>2.3.1</t>
  </si>
  <si>
    <t>Разом п.2 (вибіркова частина):</t>
  </si>
  <si>
    <t>Разом п.2.3:</t>
  </si>
  <si>
    <t>0</t>
  </si>
  <si>
    <t>1. ОБОВ'ЯЗКОВІ  НАВЧАЛЬНІ  ДИСЦИПЛІНИ</t>
  </si>
  <si>
    <t>"___" ____________ 2016 р.</t>
  </si>
  <si>
    <t>галузь знань: 05 Соціальні та поведінкові науки</t>
  </si>
  <si>
    <r>
      <t xml:space="preserve">напрям: 051 Економіка </t>
    </r>
    <r>
      <rPr>
        <b/>
        <sz val="16"/>
        <rFont val="Times New Roman"/>
        <family val="1"/>
      </rPr>
      <t xml:space="preserve"> </t>
    </r>
  </si>
  <si>
    <t>спеціалізація: Економіка</t>
  </si>
  <si>
    <t>Кваліфікація: фахівець з економіки</t>
  </si>
  <si>
    <t>Н/</t>
  </si>
  <si>
    <t>/С</t>
  </si>
  <si>
    <t>-</t>
  </si>
  <si>
    <t>Екзаменаційна сесія</t>
  </si>
  <si>
    <t>Настановна  сесія</t>
  </si>
  <si>
    <t>II. ЗВЕДЕНІ ДАНІ ПРО БЮДЖЕТ ЧАСУ, тижні                                                                IV. ДЕРЖАВНА АТЕСТАЦІЯ</t>
  </si>
  <si>
    <t xml:space="preserve">Історія України </t>
  </si>
  <si>
    <t>Разом п.1.1:</t>
  </si>
  <si>
    <t>8/0</t>
  </si>
  <si>
    <t>8/2</t>
  </si>
  <si>
    <t>4/2</t>
  </si>
  <si>
    <t>6/2</t>
  </si>
  <si>
    <t>2/2</t>
  </si>
  <si>
    <t>2/0</t>
  </si>
  <si>
    <t>Разом п.1.2:</t>
  </si>
  <si>
    <t>8/4</t>
  </si>
  <si>
    <t>32/4</t>
  </si>
  <si>
    <t>12/4</t>
  </si>
  <si>
    <t>36/4</t>
  </si>
  <si>
    <t>28/8</t>
  </si>
  <si>
    <t>32/8</t>
  </si>
  <si>
    <t>14/2</t>
  </si>
  <si>
    <t>22/2</t>
  </si>
  <si>
    <t>0/2</t>
  </si>
  <si>
    <t>4</t>
  </si>
  <si>
    <t>9</t>
  </si>
  <si>
    <t>16/8</t>
  </si>
  <si>
    <t>24/6</t>
  </si>
  <si>
    <t>24/12</t>
  </si>
  <si>
    <t>28/4</t>
  </si>
  <si>
    <t>12/2</t>
  </si>
  <si>
    <t>3. ДЕРЖАВНА АТЕСТАЦІЯ</t>
  </si>
  <si>
    <t>Разом 3:</t>
  </si>
  <si>
    <t>34/12</t>
  </si>
  <si>
    <t>24/8</t>
  </si>
  <si>
    <t>28/6</t>
  </si>
  <si>
    <t>28/12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</si>
</sst>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&quot;&quot;_-;_-@_-"/>
    <numFmt numFmtId="189" formatCode="#,##0;\-* #,##0_-;\ &quot;&quot;_-;_-@_-"/>
    <numFmt numFmtId="190" formatCode="0.0"/>
    <numFmt numFmtId="191" formatCode="#,##0.0"/>
    <numFmt numFmtId="192" formatCode="#,##0.0;\-* #,##0.0_-;\ &quot;&quot;_-;_-@_-"/>
    <numFmt numFmtId="193" formatCode="#,##0.00;\-* #,##0.00_-;\ &quot;&quot;_-;_-@_-"/>
    <numFmt numFmtId="194" formatCode="#,##0_ ;\-#,##0\ "/>
    <numFmt numFmtId="195" formatCode="#,##0.0_ ;\-#,##0.0\ "/>
    <numFmt numFmtId="196" formatCode="#,##0_-;\-* #,##0_-;\ _-;_-@_-"/>
    <numFmt numFmtId="197" formatCode="#,##0;\-* #,##0_-;\ _-;_-@_-"/>
  </numFmts>
  <fonts count="6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u val="single"/>
      <sz val="14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2"/>
      <color indexed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Arial Cyr"/>
      <family val="2"/>
    </font>
    <font>
      <sz val="16"/>
      <name val="Arial Cyr"/>
      <family val="0"/>
    </font>
    <font>
      <sz val="14"/>
      <name val="Arial Cyr"/>
      <family val="0"/>
    </font>
    <font>
      <b/>
      <sz val="12"/>
      <name val="Times New Roman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</fills>
  <borders count="1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medium"/>
      <right/>
      <top style="medium"/>
      <bottom style="medium"/>
    </border>
    <border>
      <left>
        <color indexed="63"/>
      </left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7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9" fillId="0" borderId="0" xfId="0" applyNumberFormat="1" applyFont="1" applyFill="1" applyBorder="1" applyAlignment="1" applyProtection="1">
      <alignment vertical="center"/>
      <protection/>
    </xf>
    <xf numFmtId="188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left" vertical="center" wrapText="1"/>
      <protection/>
    </xf>
    <xf numFmtId="188" fontId="9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1" fontId="2" fillId="0" borderId="11" xfId="0" applyNumberFormat="1" applyFont="1" applyFill="1" applyBorder="1" applyAlignment="1" applyProtection="1">
      <alignment horizontal="center" vertical="center"/>
      <protection/>
    </xf>
    <xf numFmtId="188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>
      <alignment horizontal="left" vertical="center" wrapText="1"/>
    </xf>
    <xf numFmtId="188" fontId="14" fillId="0" borderId="0" xfId="0" applyNumberFormat="1" applyFont="1" applyFill="1" applyBorder="1" applyAlignment="1" applyProtection="1">
      <alignment horizontal="left" vertical="center" wrapText="1"/>
      <protection/>
    </xf>
    <xf numFmtId="188" fontId="13" fillId="0" borderId="0" xfId="0" applyNumberFormat="1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95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5" fillId="0" borderId="0" xfId="53" applyFont="1">
      <alignment/>
      <protection/>
    </xf>
    <xf numFmtId="0" fontId="16" fillId="0" borderId="0" xfId="53" applyFont="1">
      <alignment/>
      <protection/>
    </xf>
    <xf numFmtId="0" fontId="18" fillId="0" borderId="0" xfId="53" applyFont="1">
      <alignment/>
      <protection/>
    </xf>
    <xf numFmtId="0" fontId="8" fillId="0" borderId="0" xfId="53" applyFont="1">
      <alignment/>
      <protection/>
    </xf>
    <xf numFmtId="0" fontId="19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2" xfId="0" applyNumberFormat="1" applyFont="1" applyFill="1" applyBorder="1" applyAlignment="1" applyProtection="1">
      <alignment horizontal="center" vertical="center"/>
      <protection/>
    </xf>
    <xf numFmtId="49" fontId="7" fillId="0" borderId="15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88" fontId="8" fillId="0" borderId="0" xfId="0" applyNumberFormat="1" applyFont="1" applyFill="1" applyBorder="1" applyAlignment="1" applyProtection="1">
      <alignment horizontal="right" vertical="center"/>
      <protection/>
    </xf>
    <xf numFmtId="196" fontId="2" fillId="0" borderId="16" xfId="0" applyNumberFormat="1" applyFont="1" applyFill="1" applyBorder="1" applyAlignment="1" applyProtection="1">
      <alignment horizontal="center" vertical="center"/>
      <protection/>
    </xf>
    <xf numFmtId="197" fontId="2" fillId="0" borderId="17" xfId="0" applyNumberFormat="1" applyFont="1" applyFill="1" applyBorder="1" applyAlignment="1" applyProtection="1">
      <alignment horizontal="center" vertical="center"/>
      <protection/>
    </xf>
    <xf numFmtId="0" fontId="7" fillId="33" borderId="18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196" fontId="2" fillId="0" borderId="21" xfId="0" applyNumberFormat="1" applyFont="1" applyFill="1" applyBorder="1" applyAlignment="1" applyProtection="1">
      <alignment horizontal="center" vertical="center"/>
      <protection/>
    </xf>
    <xf numFmtId="196" fontId="2" fillId="33" borderId="21" xfId="0" applyNumberFormat="1" applyFont="1" applyFill="1" applyBorder="1" applyAlignment="1" applyProtection="1">
      <alignment horizontal="center" vertical="center"/>
      <protection/>
    </xf>
    <xf numFmtId="196" fontId="2" fillId="33" borderId="22" xfId="0" applyNumberFormat="1" applyFont="1" applyFill="1" applyBorder="1" applyAlignment="1" applyProtection="1">
      <alignment horizontal="center" vertical="center"/>
      <protection/>
    </xf>
    <xf numFmtId="196" fontId="2" fillId="0" borderId="23" xfId="0" applyNumberFormat="1" applyFont="1" applyFill="1" applyBorder="1" applyAlignment="1" applyProtection="1">
      <alignment horizontal="center" vertical="center"/>
      <protection/>
    </xf>
    <xf numFmtId="197" fontId="2" fillId="0" borderId="24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32" borderId="14" xfId="0" applyFont="1" applyFill="1" applyBorder="1" applyAlignment="1">
      <alignment horizontal="center" vertical="center" wrapText="1"/>
    </xf>
    <xf numFmtId="197" fontId="7" fillId="0" borderId="13" xfId="0" applyNumberFormat="1" applyFont="1" applyFill="1" applyBorder="1" applyAlignment="1" applyProtection="1">
      <alignment horizontal="center" vertical="center"/>
      <protection/>
    </xf>
    <xf numFmtId="197" fontId="7" fillId="0" borderId="25" xfId="0" applyNumberFormat="1" applyFont="1" applyFill="1" applyBorder="1" applyAlignment="1" applyProtection="1">
      <alignment horizontal="center" vertical="center"/>
      <protection/>
    </xf>
    <xf numFmtId="197" fontId="7" fillId="0" borderId="27" xfId="0" applyNumberFormat="1" applyFont="1" applyFill="1" applyBorder="1" applyAlignment="1" applyProtection="1">
      <alignment horizontal="center" vertical="center"/>
      <protection/>
    </xf>
    <xf numFmtId="197" fontId="7" fillId="0" borderId="12" xfId="0" applyNumberFormat="1" applyFont="1" applyFill="1" applyBorder="1" applyAlignment="1" applyProtection="1">
      <alignment horizontal="center" vertical="center"/>
      <protection/>
    </xf>
    <xf numFmtId="197" fontId="7" fillId="0" borderId="10" xfId="0" applyNumberFormat="1" applyFont="1" applyFill="1" applyBorder="1" applyAlignment="1" applyProtection="1">
      <alignment horizontal="center" vertical="center"/>
      <protection/>
    </xf>
    <xf numFmtId="197" fontId="7" fillId="0" borderId="15" xfId="0" applyNumberFormat="1" applyFont="1" applyFill="1" applyBorder="1" applyAlignment="1" applyProtection="1">
      <alignment horizontal="center" vertical="center"/>
      <protection/>
    </xf>
    <xf numFmtId="197" fontId="7" fillId="0" borderId="26" xfId="0" applyNumberFormat="1" applyFont="1" applyFill="1" applyBorder="1" applyAlignment="1" applyProtection="1">
      <alignment horizontal="center" vertical="center"/>
      <protection/>
    </xf>
    <xf numFmtId="197" fontId="7" fillId="0" borderId="14" xfId="0" applyNumberFormat="1" applyFont="1" applyFill="1" applyBorder="1" applyAlignment="1" applyProtection="1">
      <alignment horizontal="center" vertical="center"/>
      <protection/>
    </xf>
    <xf numFmtId="197" fontId="7" fillId="0" borderId="28" xfId="0" applyNumberFormat="1" applyFont="1" applyFill="1" applyBorder="1" applyAlignment="1" applyProtection="1">
      <alignment horizontal="center" vertical="center"/>
      <protection/>
    </xf>
    <xf numFmtId="190" fontId="7" fillId="0" borderId="29" xfId="0" applyNumberFormat="1" applyFont="1" applyFill="1" applyBorder="1" applyAlignment="1" applyProtection="1">
      <alignment horizontal="center" vertical="center"/>
      <protection/>
    </xf>
    <xf numFmtId="1" fontId="7" fillId="0" borderId="29" xfId="0" applyNumberFormat="1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49" fontId="10" fillId="0" borderId="25" xfId="0" applyNumberFormat="1" applyFont="1" applyFill="1" applyBorder="1" applyAlignment="1" applyProtection="1">
      <alignment horizontal="center" vertical="center"/>
      <protection/>
    </xf>
    <xf numFmtId="49" fontId="10" fillId="0" borderId="27" xfId="0" applyNumberFormat="1" applyFont="1" applyFill="1" applyBorder="1" applyAlignment="1" applyProtection="1">
      <alignment horizontal="center" vertical="center"/>
      <protection/>
    </xf>
    <xf numFmtId="49" fontId="10" fillId="0" borderId="12" xfId="0" applyNumberFormat="1" applyFont="1" applyFill="1" applyBorder="1" applyAlignment="1" applyProtection="1">
      <alignment horizontal="center" vertical="center"/>
      <protection/>
    </xf>
    <xf numFmtId="49" fontId="10" fillId="0" borderId="15" xfId="0" applyNumberFormat="1" applyFont="1" applyFill="1" applyBorder="1" applyAlignment="1" applyProtection="1">
      <alignment horizontal="center" vertical="center"/>
      <protection/>
    </xf>
    <xf numFmtId="49" fontId="10" fillId="0" borderId="26" xfId="0" applyNumberFormat="1" applyFont="1" applyFill="1" applyBorder="1" applyAlignment="1" applyProtection="1">
      <alignment horizontal="center" vertical="center"/>
      <protection/>
    </xf>
    <xf numFmtId="49" fontId="10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28" xfId="0" applyNumberFormat="1" applyFont="1" applyFill="1" applyBorder="1" applyAlignment="1" applyProtection="1">
      <alignment horizontal="center" vertical="center"/>
      <protection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49" fontId="7" fillId="0" borderId="25" xfId="0" applyNumberFormat="1" applyFont="1" applyFill="1" applyBorder="1" applyAlignment="1" applyProtection="1">
      <alignment horizontal="center" vertical="center"/>
      <protection/>
    </xf>
    <xf numFmtId="49" fontId="7" fillId="0" borderId="27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49" fontId="7" fillId="0" borderId="15" xfId="0" applyNumberFormat="1" applyFont="1" applyFill="1" applyBorder="1" applyAlignment="1" applyProtection="1">
      <alignment horizontal="center" vertical="center"/>
      <protection/>
    </xf>
    <xf numFmtId="49" fontId="7" fillId="0" borderId="26" xfId="0" applyNumberFormat="1" applyFont="1" applyFill="1" applyBorder="1" applyAlignment="1" applyProtection="1">
      <alignment horizontal="center" vertical="center"/>
      <protection/>
    </xf>
    <xf numFmtId="49" fontId="7" fillId="0" borderId="14" xfId="0" applyNumberFormat="1" applyFont="1" applyFill="1" applyBorder="1" applyAlignment="1" applyProtection="1">
      <alignment horizontal="center" vertical="center"/>
      <protection/>
    </xf>
    <xf numFmtId="49" fontId="7" fillId="0" borderId="28" xfId="0" applyNumberFormat="1" applyFont="1" applyFill="1" applyBorder="1" applyAlignment="1" applyProtection="1">
      <alignment horizontal="center" vertical="center"/>
      <protection/>
    </xf>
    <xf numFmtId="190" fontId="7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2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 applyProtection="1">
      <alignment horizontal="center" vertical="center"/>
      <protection/>
    </xf>
    <xf numFmtId="190" fontId="7" fillId="0" borderId="30" xfId="0" applyNumberFormat="1" applyFont="1" applyFill="1" applyBorder="1" applyAlignment="1" applyProtection="1">
      <alignment horizontal="center" vertical="center"/>
      <protection/>
    </xf>
    <xf numFmtId="1" fontId="7" fillId="0" borderId="30" xfId="0" applyNumberFormat="1" applyFont="1" applyFill="1" applyBorder="1" applyAlignment="1" applyProtection="1">
      <alignment horizontal="center" vertical="center"/>
      <protection/>
    </xf>
    <xf numFmtId="196" fontId="7" fillId="0" borderId="30" xfId="0" applyNumberFormat="1" applyFont="1" applyFill="1" applyBorder="1" applyAlignment="1">
      <alignment horizontal="center" vertical="center" wrapText="1"/>
    </xf>
    <xf numFmtId="2" fontId="7" fillId="0" borderId="30" xfId="0" applyNumberFormat="1" applyFont="1" applyFill="1" applyBorder="1" applyAlignment="1" applyProtection="1">
      <alignment horizontal="center" vertical="center"/>
      <protection/>
    </xf>
    <xf numFmtId="49" fontId="10" fillId="34" borderId="10" xfId="0" applyNumberFormat="1" applyFont="1" applyFill="1" applyBorder="1" applyAlignment="1" applyProtection="1">
      <alignment horizontal="center" vertical="center"/>
      <protection/>
    </xf>
    <xf numFmtId="197" fontId="7" fillId="0" borderId="31" xfId="0" applyNumberFormat="1" applyFont="1" applyFill="1" applyBorder="1" applyAlignment="1" applyProtection="1">
      <alignment horizontal="center" vertical="center"/>
      <protection/>
    </xf>
    <xf numFmtId="197" fontId="7" fillId="0" borderId="32" xfId="0" applyNumberFormat="1" applyFont="1" applyFill="1" applyBorder="1" applyAlignment="1" applyProtection="1">
      <alignment horizontal="center" vertical="center"/>
      <protection/>
    </xf>
    <xf numFmtId="197" fontId="7" fillId="0" borderId="33" xfId="0" applyNumberFormat="1" applyFont="1" applyFill="1" applyBorder="1" applyAlignment="1" applyProtection="1">
      <alignment horizontal="center" vertical="center"/>
      <protection/>
    </xf>
    <xf numFmtId="49" fontId="10" fillId="34" borderId="15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 applyProtection="1">
      <alignment horizontal="center" vertical="center"/>
      <protection/>
    </xf>
    <xf numFmtId="49" fontId="10" fillId="34" borderId="28" xfId="0" applyNumberFormat="1" applyFont="1" applyFill="1" applyBorder="1" applyAlignment="1" applyProtection="1">
      <alignment horizontal="center" vertical="center"/>
      <protection/>
    </xf>
    <xf numFmtId="190" fontId="22" fillId="0" borderId="34" xfId="0" applyNumberFormat="1" applyFont="1" applyFill="1" applyBorder="1" applyAlignment="1">
      <alignment horizontal="center" vertical="center" wrapText="1"/>
    </xf>
    <xf numFmtId="190" fontId="2" fillId="0" borderId="34" xfId="0" applyNumberFormat="1" applyFont="1" applyFill="1" applyBorder="1" applyAlignment="1">
      <alignment horizontal="center" vertical="center" wrapText="1"/>
    </xf>
    <xf numFmtId="190" fontId="2" fillId="0" borderId="35" xfId="0" applyNumberFormat="1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 applyProtection="1">
      <alignment horizontal="center" vertical="center"/>
      <protection/>
    </xf>
    <xf numFmtId="1" fontId="22" fillId="0" borderId="15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 applyProtection="1">
      <alignment horizontal="center" vertical="center"/>
      <protection/>
    </xf>
    <xf numFmtId="49" fontId="10" fillId="34" borderId="26" xfId="0" applyNumberFormat="1" applyFont="1" applyFill="1" applyBorder="1" applyAlignment="1" applyProtection="1">
      <alignment horizontal="center" vertical="center"/>
      <protection/>
    </xf>
    <xf numFmtId="49" fontId="10" fillId="34" borderId="36" xfId="0" applyNumberFormat="1" applyFont="1" applyFill="1" applyBorder="1" applyAlignment="1" applyProtection="1">
      <alignment horizontal="center" vertical="center"/>
      <protection/>
    </xf>
    <xf numFmtId="49" fontId="10" fillId="34" borderId="37" xfId="0" applyNumberFormat="1" applyFont="1" applyFill="1" applyBorder="1" applyAlignment="1" applyProtection="1">
      <alignment horizontal="center" vertical="center"/>
      <protection/>
    </xf>
    <xf numFmtId="49" fontId="7" fillId="0" borderId="38" xfId="0" applyNumberFormat="1" applyFont="1" applyFill="1" applyBorder="1" applyAlignment="1" applyProtection="1">
      <alignment horizontal="center" vertical="center"/>
      <protection/>
    </xf>
    <xf numFmtId="49" fontId="7" fillId="0" borderId="36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196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196" fontId="7" fillId="0" borderId="0" xfId="0" applyNumberFormat="1" applyFont="1" applyFill="1" applyBorder="1" applyAlignment="1" applyProtection="1">
      <alignment vertical="center"/>
      <protection/>
    </xf>
    <xf numFmtId="196" fontId="2" fillId="0" borderId="0" xfId="0" applyNumberFormat="1" applyFont="1" applyFill="1" applyBorder="1" applyAlignment="1" applyProtection="1">
      <alignment horizontal="center"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190" fontId="2" fillId="0" borderId="0" xfId="0" applyNumberFormat="1" applyFont="1" applyFill="1" applyBorder="1" applyAlignment="1" applyProtection="1">
      <alignment horizontal="center" vertical="center"/>
      <protection/>
    </xf>
    <xf numFmtId="196" fontId="2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Border="1" applyAlignment="1">
      <alignment horizontal="center" vertical="center" wrapText="1"/>
    </xf>
    <xf numFmtId="190" fontId="7" fillId="0" borderId="39" xfId="0" applyNumberFormat="1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 applyProtection="1">
      <alignment horizontal="center" vertical="center" wrapText="1"/>
      <protection/>
    </xf>
    <xf numFmtId="49" fontId="10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190" fontId="7" fillId="0" borderId="40" xfId="0" applyNumberFormat="1" applyFont="1" applyFill="1" applyBorder="1" applyAlignment="1" applyProtection="1">
      <alignment horizontal="center" vertical="center"/>
      <protection/>
    </xf>
    <xf numFmtId="1" fontId="7" fillId="0" borderId="40" xfId="0" applyNumberFormat="1" applyFont="1" applyFill="1" applyBorder="1" applyAlignment="1" applyProtection="1">
      <alignment horizontal="center" vertical="center"/>
      <protection/>
    </xf>
    <xf numFmtId="188" fontId="7" fillId="0" borderId="0" xfId="0" applyNumberFormat="1" applyFont="1" applyFill="1" applyBorder="1" applyAlignment="1" applyProtection="1">
      <alignment vertical="center" wrapText="1"/>
      <protection/>
    </xf>
    <xf numFmtId="195" fontId="7" fillId="0" borderId="0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41" xfId="0" applyNumberFormat="1" applyFont="1" applyFill="1" applyBorder="1" applyAlignment="1" applyProtection="1">
      <alignment horizontal="center" vertical="center"/>
      <protection/>
    </xf>
    <xf numFmtId="49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Fill="1" applyBorder="1" applyAlignment="1" applyProtection="1">
      <alignment horizontal="center" vertical="center"/>
      <protection/>
    </xf>
    <xf numFmtId="49" fontId="2" fillId="0" borderId="44" xfId="0" applyNumberFormat="1" applyFont="1" applyFill="1" applyBorder="1" applyAlignment="1" applyProtection="1">
      <alignment horizontal="center" vertical="center"/>
      <protection/>
    </xf>
    <xf numFmtId="49" fontId="2" fillId="0" borderId="45" xfId="0" applyNumberFormat="1" applyFont="1" applyFill="1" applyBorder="1" applyAlignment="1" applyProtection="1">
      <alignment horizontal="center" vertical="center"/>
      <protection/>
    </xf>
    <xf numFmtId="49" fontId="2" fillId="0" borderId="46" xfId="0" applyNumberFormat="1" applyFont="1" applyFill="1" applyBorder="1" applyAlignment="1" applyProtection="1">
      <alignment horizontal="center" vertical="center"/>
      <protection/>
    </xf>
    <xf numFmtId="49" fontId="2" fillId="34" borderId="43" xfId="0" applyNumberFormat="1" applyFont="1" applyFill="1" applyBorder="1" applyAlignment="1" applyProtection="1">
      <alignment horizontal="center" vertical="center"/>
      <protection/>
    </xf>
    <xf numFmtId="49" fontId="2" fillId="34" borderId="44" xfId="0" applyNumberFormat="1" applyFont="1" applyFill="1" applyBorder="1" applyAlignment="1" applyProtection="1">
      <alignment horizontal="center" vertical="center"/>
      <protection/>
    </xf>
    <xf numFmtId="188" fontId="6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 wrapText="1"/>
    </xf>
    <xf numFmtId="0" fontId="2" fillId="0" borderId="47" xfId="0" applyNumberFormat="1" applyFont="1" applyFill="1" applyBorder="1" applyAlignment="1" applyProtection="1">
      <alignment horizontal="center" vertical="center"/>
      <protection/>
    </xf>
    <xf numFmtId="1" fontId="7" fillId="0" borderId="48" xfId="0" applyNumberFormat="1" applyFont="1" applyFill="1" applyBorder="1" applyAlignment="1" applyProtection="1">
      <alignment horizontal="center" vertical="center"/>
      <protection/>
    </xf>
    <xf numFmtId="49" fontId="2" fillId="0" borderId="49" xfId="0" applyNumberFormat="1" applyFont="1" applyFill="1" applyBorder="1" applyAlignment="1" applyProtection="1">
      <alignment horizontal="center" vertical="center"/>
      <protection/>
    </xf>
    <xf numFmtId="2" fontId="7" fillId="0" borderId="50" xfId="0" applyNumberFormat="1" applyFont="1" applyFill="1" applyBorder="1" applyAlignment="1" applyProtection="1">
      <alignment horizontal="center" vertical="center"/>
      <protection/>
    </xf>
    <xf numFmtId="49" fontId="26" fillId="34" borderId="12" xfId="0" applyNumberFormat="1" applyFont="1" applyFill="1" applyBorder="1" applyAlignment="1" applyProtection="1">
      <alignment horizontal="center" vertical="center"/>
      <protection/>
    </xf>
    <xf numFmtId="49" fontId="2" fillId="0" borderId="51" xfId="0" applyNumberFormat="1" applyFont="1" applyFill="1" applyBorder="1" applyAlignment="1" applyProtection="1">
      <alignment horizontal="center" vertical="center"/>
      <protection/>
    </xf>
    <xf numFmtId="49" fontId="10" fillId="34" borderId="52" xfId="0" applyNumberFormat="1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left" vertical="center" wrapText="1"/>
    </xf>
    <xf numFmtId="1" fontId="7" fillId="34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horizontal="right" vertical="center"/>
      <protection/>
    </xf>
    <xf numFmtId="1" fontId="7" fillId="0" borderId="39" xfId="0" applyNumberFormat="1" applyFont="1" applyFill="1" applyBorder="1" applyAlignment="1">
      <alignment horizontal="center" vertical="center"/>
    </xf>
    <xf numFmtId="1" fontId="7" fillId="0" borderId="53" xfId="0" applyNumberFormat="1" applyFont="1" applyFill="1" applyBorder="1" applyAlignment="1" applyProtection="1">
      <alignment horizontal="center" vertical="center"/>
      <protection/>
    </xf>
    <xf numFmtId="196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54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55" xfId="0" applyNumberFormat="1" applyFont="1" applyFill="1" applyBorder="1" applyAlignment="1" applyProtection="1">
      <alignment horizontal="center" vertical="center"/>
      <protection/>
    </xf>
    <xf numFmtId="0" fontId="2" fillId="0" borderId="56" xfId="0" applyFont="1" applyFill="1" applyBorder="1" applyAlignment="1">
      <alignment horizontal="center" vertical="center" wrapText="1"/>
    </xf>
    <xf numFmtId="49" fontId="7" fillId="0" borderId="57" xfId="0" applyNumberFormat="1" applyFont="1" applyFill="1" applyBorder="1" applyAlignment="1" applyProtection="1">
      <alignment horizontal="center" vertical="center"/>
      <protection/>
    </xf>
    <xf numFmtId="49" fontId="7" fillId="0" borderId="56" xfId="0" applyNumberFormat="1" applyFont="1" applyFill="1" applyBorder="1" applyAlignment="1" applyProtection="1">
      <alignment horizontal="center" vertical="center"/>
      <protection/>
    </xf>
    <xf numFmtId="49" fontId="7" fillId="0" borderId="58" xfId="0" applyNumberFormat="1" applyFont="1" applyFill="1" applyBorder="1" applyAlignment="1" applyProtection="1">
      <alignment horizontal="center" vertical="center"/>
      <protection/>
    </xf>
    <xf numFmtId="49" fontId="10" fillId="0" borderId="57" xfId="0" applyNumberFormat="1" applyFont="1" applyFill="1" applyBorder="1" applyAlignment="1" applyProtection="1">
      <alignment horizontal="center" vertical="center"/>
      <protection/>
    </xf>
    <xf numFmtId="49" fontId="10" fillId="0" borderId="56" xfId="0" applyNumberFormat="1" applyFont="1" applyFill="1" applyBorder="1" applyAlignment="1" applyProtection="1">
      <alignment horizontal="center" vertical="center"/>
      <protection/>
    </xf>
    <xf numFmtId="49" fontId="10" fillId="0" borderId="58" xfId="0" applyNumberFormat="1" applyFont="1" applyFill="1" applyBorder="1" applyAlignment="1" applyProtection="1">
      <alignment horizontal="center" vertical="center"/>
      <protection/>
    </xf>
    <xf numFmtId="49" fontId="7" fillId="0" borderId="54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55" xfId="0" applyNumberFormat="1" applyFont="1" applyFill="1" applyBorder="1" applyAlignment="1" applyProtection="1">
      <alignment horizontal="center" vertical="center"/>
      <protection/>
    </xf>
    <xf numFmtId="49" fontId="10" fillId="0" borderId="5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49" fontId="10" fillId="0" borderId="55" xfId="0" applyNumberFormat="1" applyFont="1" applyFill="1" applyBorder="1" applyAlignment="1" applyProtection="1">
      <alignment horizontal="center" vertical="center"/>
      <protection/>
    </xf>
    <xf numFmtId="49" fontId="22" fillId="0" borderId="14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 applyProtection="1">
      <alignment horizontal="center" vertical="center"/>
      <protection/>
    </xf>
    <xf numFmtId="49" fontId="7" fillId="0" borderId="32" xfId="0" applyNumberFormat="1" applyFont="1" applyFill="1" applyBorder="1" applyAlignment="1" applyProtection="1">
      <alignment horizontal="center" vertical="center"/>
      <protection/>
    </xf>
    <xf numFmtId="49" fontId="7" fillId="0" borderId="33" xfId="0" applyNumberFormat="1" applyFont="1" applyFill="1" applyBorder="1" applyAlignment="1" applyProtection="1">
      <alignment horizontal="center" vertical="center"/>
      <protection/>
    </xf>
    <xf numFmtId="49" fontId="2" fillId="0" borderId="59" xfId="0" applyNumberFormat="1" applyFont="1" applyFill="1" applyBorder="1" applyAlignment="1" applyProtection="1">
      <alignment horizontal="center" vertical="center"/>
      <protection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190" fontId="7" fillId="0" borderId="60" xfId="0" applyNumberFormat="1" applyFont="1" applyFill="1" applyBorder="1" applyAlignment="1" applyProtection="1">
      <alignment horizontal="center" vertical="center"/>
      <protection/>
    </xf>
    <xf numFmtId="1" fontId="7" fillId="0" borderId="61" xfId="0" applyNumberFormat="1" applyFont="1" applyFill="1" applyBorder="1" applyAlignment="1" applyProtection="1">
      <alignment horizontal="center" vertical="center"/>
      <protection/>
    </xf>
    <xf numFmtId="1" fontId="7" fillId="0" borderId="62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55" xfId="0" applyNumberFormat="1" applyFont="1" applyFill="1" applyBorder="1" applyAlignment="1">
      <alignment horizontal="center" vertical="center" wrapText="1"/>
    </xf>
    <xf numFmtId="49" fontId="7" fillId="0" borderId="54" xfId="0" applyNumberFormat="1" applyFont="1" applyFill="1" applyBorder="1" applyAlignment="1">
      <alignment horizontal="center" vertical="center" wrapText="1"/>
    </xf>
    <xf numFmtId="1" fontId="24" fillId="0" borderId="14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 applyProtection="1">
      <alignment horizontal="center" vertical="center"/>
      <protection/>
    </xf>
    <xf numFmtId="49" fontId="22" fillId="0" borderId="14" xfId="0" applyNumberFormat="1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>
      <alignment horizontal="center" vertical="center" wrapText="1"/>
    </xf>
    <xf numFmtId="1" fontId="22" fillId="0" borderId="14" xfId="0" applyNumberFormat="1" applyFont="1" applyFill="1" applyBorder="1" applyAlignment="1">
      <alignment horizontal="center" vertical="center" wrapText="1"/>
    </xf>
    <xf numFmtId="1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188" fontId="22" fillId="0" borderId="10" xfId="0" applyNumberFormat="1" applyFont="1" applyFill="1" applyBorder="1" applyAlignment="1" applyProtection="1">
      <alignment vertical="center"/>
      <protection/>
    </xf>
    <xf numFmtId="0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88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>
      <alignment horizontal="center" vertical="center"/>
    </xf>
    <xf numFmtId="188" fontId="2" fillId="0" borderId="25" xfId="0" applyNumberFormat="1" applyFont="1" applyFill="1" applyBorder="1" applyAlignment="1" applyProtection="1">
      <alignment vertical="center"/>
      <protection/>
    </xf>
    <xf numFmtId="1" fontId="10" fillId="0" borderId="25" xfId="0" applyNumberFormat="1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188" fontId="22" fillId="0" borderId="56" xfId="0" applyNumberFormat="1" applyFont="1" applyFill="1" applyBorder="1" applyAlignment="1" applyProtection="1">
      <alignment vertical="center"/>
      <protection/>
    </xf>
    <xf numFmtId="1" fontId="22" fillId="0" borderId="56" xfId="0" applyNumberFormat="1" applyFont="1" applyFill="1" applyBorder="1" applyAlignment="1">
      <alignment horizontal="center" vertical="center" wrapText="1"/>
    </xf>
    <xf numFmtId="1" fontId="22" fillId="0" borderId="56" xfId="0" applyNumberFormat="1" applyFont="1" applyFill="1" applyBorder="1" applyAlignment="1" applyProtection="1">
      <alignment horizontal="center" vertical="center"/>
      <protection/>
    </xf>
    <xf numFmtId="49" fontId="7" fillId="0" borderId="63" xfId="0" applyNumberFormat="1" applyFont="1" applyFill="1" applyBorder="1" applyAlignment="1">
      <alignment horizontal="center" vertical="center" wrapText="1"/>
    </xf>
    <xf numFmtId="49" fontId="7" fillId="0" borderId="56" xfId="0" applyNumberFormat="1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49" fontId="7" fillId="0" borderId="57" xfId="0" applyNumberFormat="1" applyFont="1" applyFill="1" applyBorder="1" applyAlignment="1">
      <alignment horizontal="center" vertical="center" wrapText="1"/>
    </xf>
    <xf numFmtId="49" fontId="7" fillId="0" borderId="64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>
      <alignment horizontal="center" vertical="center"/>
    </xf>
    <xf numFmtId="49" fontId="22" fillId="0" borderId="25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1" fontId="25" fillId="0" borderId="25" xfId="0" applyNumberFormat="1" applyFont="1" applyFill="1" applyBorder="1" applyAlignment="1" applyProtection="1">
      <alignment horizontal="center" vertical="center"/>
      <protection/>
    </xf>
    <xf numFmtId="188" fontId="22" fillId="0" borderId="56" xfId="0" applyNumberFormat="1" applyFont="1" applyFill="1" applyBorder="1" applyAlignment="1" applyProtection="1">
      <alignment horizontal="center" vertical="center"/>
      <protection/>
    </xf>
    <xf numFmtId="49" fontId="7" fillId="0" borderId="63" xfId="0" applyNumberFormat="1" applyFont="1" applyFill="1" applyBorder="1" applyAlignment="1" applyProtection="1">
      <alignment horizontal="center" vertical="center"/>
      <protection/>
    </xf>
    <xf numFmtId="188" fontId="22" fillId="0" borderId="25" xfId="0" applyNumberFormat="1" applyFont="1" applyFill="1" applyBorder="1" applyAlignment="1" applyProtection="1">
      <alignment horizontal="center" vertical="center"/>
      <protection/>
    </xf>
    <xf numFmtId="1" fontId="22" fillId="0" borderId="25" xfId="0" applyNumberFormat="1" applyFont="1" applyFill="1" applyBorder="1" applyAlignment="1" applyProtection="1">
      <alignment horizontal="center" vertical="center"/>
      <protection/>
    </xf>
    <xf numFmtId="188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65" xfId="0" applyFont="1" applyFill="1" applyBorder="1" applyAlignment="1">
      <alignment horizontal="center" vertical="center" wrapText="1"/>
    </xf>
    <xf numFmtId="49" fontId="7" fillId="0" borderId="66" xfId="0" applyNumberFormat="1" applyFont="1" applyFill="1" applyBorder="1" applyAlignment="1" applyProtection="1">
      <alignment horizontal="center" vertical="center"/>
      <protection/>
    </xf>
    <xf numFmtId="49" fontId="7" fillId="0" borderId="65" xfId="0" applyNumberFormat="1" applyFont="1" applyFill="1" applyBorder="1" applyAlignment="1" applyProtection="1">
      <alignment horizontal="center" vertical="center"/>
      <protection/>
    </xf>
    <xf numFmtId="49" fontId="7" fillId="0" borderId="67" xfId="0" applyNumberFormat="1" applyFont="1" applyFill="1" applyBorder="1" applyAlignment="1" applyProtection="1">
      <alignment horizontal="center" vertical="center"/>
      <protection/>
    </xf>
    <xf numFmtId="49" fontId="7" fillId="0" borderId="68" xfId="0" applyNumberFormat="1" applyFont="1" applyFill="1" applyBorder="1" applyAlignment="1" applyProtection="1">
      <alignment horizontal="center" vertical="center"/>
      <protection/>
    </xf>
    <xf numFmtId="188" fontId="22" fillId="0" borderId="65" xfId="0" applyNumberFormat="1" applyFont="1" applyFill="1" applyBorder="1" applyAlignment="1" applyProtection="1">
      <alignment vertical="center"/>
      <protection/>
    </xf>
    <xf numFmtId="49" fontId="7" fillId="0" borderId="69" xfId="0" applyNumberFormat="1" applyFont="1" applyFill="1" applyBorder="1" applyAlignment="1" applyProtection="1">
      <alignment horizontal="center" vertical="center"/>
      <protection/>
    </xf>
    <xf numFmtId="1" fontId="10" fillId="0" borderId="25" xfId="0" applyNumberFormat="1" applyFont="1" applyFill="1" applyBorder="1" applyAlignment="1" applyProtection="1">
      <alignment horizontal="center" vertical="center"/>
      <protection/>
    </xf>
    <xf numFmtId="194" fontId="22" fillId="0" borderId="14" xfId="0" applyNumberFormat="1" applyFont="1" applyFill="1" applyBorder="1" applyAlignment="1" applyProtection="1">
      <alignment horizontal="center" vertical="center"/>
      <protection/>
    </xf>
    <xf numFmtId="1" fontId="22" fillId="32" borderId="14" xfId="0" applyNumberFormat="1" applyFont="1" applyFill="1" applyBorder="1" applyAlignment="1" applyProtection="1">
      <alignment horizontal="center" vertical="center"/>
      <protection/>
    </xf>
    <xf numFmtId="49" fontId="22" fillId="32" borderId="14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 applyProtection="1">
      <alignment horizontal="center" vertical="center"/>
      <protection/>
    </xf>
    <xf numFmtId="49" fontId="24" fillId="0" borderId="70" xfId="0" applyNumberFormat="1" applyFont="1" applyFill="1" applyBorder="1" applyAlignment="1">
      <alignment vertical="center" wrapText="1"/>
    </xf>
    <xf numFmtId="49" fontId="22" fillId="0" borderId="71" xfId="0" applyNumberFormat="1" applyFont="1" applyFill="1" applyBorder="1" applyAlignment="1">
      <alignment vertical="center" wrapText="1"/>
    </xf>
    <xf numFmtId="49" fontId="22" fillId="0" borderId="72" xfId="0" applyNumberFormat="1" applyFont="1" applyFill="1" applyBorder="1" applyAlignment="1">
      <alignment vertical="center" wrapText="1"/>
    </xf>
    <xf numFmtId="49" fontId="22" fillId="0" borderId="73" xfId="0" applyNumberFormat="1" applyFont="1" applyFill="1" applyBorder="1" applyAlignment="1">
      <alignment vertical="center" wrapText="1"/>
    </xf>
    <xf numFmtId="0" fontId="22" fillId="0" borderId="74" xfId="0" applyFont="1" applyFill="1" applyBorder="1" applyAlignment="1">
      <alignment horizontal="left" vertical="center" wrapText="1"/>
    </xf>
    <xf numFmtId="49" fontId="22" fillId="0" borderId="70" xfId="0" applyNumberFormat="1" applyFont="1" applyFill="1" applyBorder="1" applyAlignment="1">
      <alignment vertical="center" wrapText="1"/>
    </xf>
    <xf numFmtId="49" fontId="22" fillId="0" borderId="74" xfId="0" applyNumberFormat="1" applyFont="1" applyFill="1" applyBorder="1" applyAlignment="1">
      <alignment horizontal="left" vertical="center" wrapText="1"/>
    </xf>
    <xf numFmtId="0" fontId="24" fillId="0" borderId="70" xfId="0" applyFont="1" applyFill="1" applyBorder="1" applyAlignment="1">
      <alignment horizontal="left" vertical="center" wrapText="1"/>
    </xf>
    <xf numFmtId="49" fontId="22" fillId="0" borderId="71" xfId="0" applyNumberFormat="1" applyFont="1" applyFill="1" applyBorder="1" applyAlignment="1">
      <alignment horizontal="left" vertical="center" wrapText="1"/>
    </xf>
    <xf numFmtId="0" fontId="22" fillId="0" borderId="72" xfId="0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left" vertical="center" wrapText="1"/>
    </xf>
    <xf numFmtId="0" fontId="22" fillId="0" borderId="71" xfId="0" applyFont="1" applyFill="1" applyBorder="1" applyAlignment="1">
      <alignment horizontal="left" vertical="center" wrapText="1"/>
    </xf>
    <xf numFmtId="1" fontId="10" fillId="0" borderId="31" xfId="0" applyNumberFormat="1" applyFont="1" applyFill="1" applyBorder="1" applyAlignment="1" applyProtection="1">
      <alignment horizontal="center" vertical="center"/>
      <protection/>
    </xf>
    <xf numFmtId="188" fontId="2" fillId="0" borderId="13" xfId="0" applyNumberFormat="1" applyFont="1" applyFill="1" applyBorder="1" applyAlignment="1" applyProtection="1">
      <alignment vertical="center"/>
      <protection/>
    </xf>
    <xf numFmtId="49" fontId="10" fillId="0" borderId="27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 wrapText="1"/>
    </xf>
    <xf numFmtId="0" fontId="22" fillId="0" borderId="26" xfId="0" applyNumberFormat="1" applyFont="1" applyFill="1" applyBorder="1" applyAlignment="1">
      <alignment horizontal="center" vertical="center"/>
    </xf>
    <xf numFmtId="0" fontId="22" fillId="0" borderId="28" xfId="0" applyNumberFormat="1" applyFont="1" applyFill="1" applyBorder="1" applyAlignment="1">
      <alignment horizontal="center" vertical="center" wrapText="1"/>
    </xf>
    <xf numFmtId="0" fontId="22" fillId="0" borderId="54" xfId="0" applyNumberFormat="1" applyFont="1" applyFill="1" applyBorder="1" applyAlignment="1">
      <alignment horizontal="center" vertical="center" wrapText="1"/>
    </xf>
    <xf numFmtId="49" fontId="10" fillId="0" borderId="55" xfId="0" applyNumberFormat="1" applyFont="1" applyFill="1" applyBorder="1" applyAlignment="1">
      <alignment horizontal="center" vertical="center" wrapText="1"/>
    </xf>
    <xf numFmtId="0" fontId="22" fillId="0" borderId="57" xfId="0" applyFont="1" applyFill="1" applyBorder="1" applyAlignment="1">
      <alignment horizontal="center" vertical="center" wrapText="1"/>
    </xf>
    <xf numFmtId="49" fontId="10" fillId="0" borderId="58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22" fillId="0" borderId="69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94" fontId="22" fillId="0" borderId="28" xfId="0" applyNumberFormat="1" applyFont="1" applyFill="1" applyBorder="1" applyAlignment="1" applyProtection="1">
      <alignment horizontal="center" vertical="center"/>
      <protection/>
    </xf>
    <xf numFmtId="188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>
      <alignment horizontal="center" vertical="center"/>
    </xf>
    <xf numFmtId="0" fontId="22" fillId="0" borderId="26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1" fontId="10" fillId="0" borderId="31" xfId="0" applyNumberFormat="1" applyFont="1" applyFill="1" applyBorder="1" applyAlignment="1">
      <alignment horizontal="center" vertical="center" wrapText="1"/>
    </xf>
    <xf numFmtId="1" fontId="22" fillId="0" borderId="32" xfId="0" applyNumberFormat="1" applyFont="1" applyFill="1" applyBorder="1" applyAlignment="1">
      <alignment horizontal="center" vertical="center"/>
    </xf>
    <xf numFmtId="1" fontId="22" fillId="0" borderId="33" xfId="0" applyNumberFormat="1" applyFont="1" applyFill="1" applyBorder="1" applyAlignment="1">
      <alignment horizontal="center" vertical="center"/>
    </xf>
    <xf numFmtId="1" fontId="22" fillId="0" borderId="64" xfId="0" applyNumberFormat="1" applyFont="1" applyFill="1" applyBorder="1" applyAlignment="1">
      <alignment horizontal="center" vertical="center"/>
    </xf>
    <xf numFmtId="1" fontId="22" fillId="0" borderId="63" xfId="0" applyNumberFormat="1" applyFont="1" applyFill="1" applyBorder="1" applyAlignment="1">
      <alignment horizontal="center" vertical="center"/>
    </xf>
    <xf numFmtId="1" fontId="25" fillId="0" borderId="31" xfId="0" applyNumberFormat="1" applyFont="1" applyFill="1" applyBorder="1" applyAlignment="1" applyProtection="1">
      <alignment horizontal="center" vertical="center"/>
      <protection/>
    </xf>
    <xf numFmtId="1" fontId="22" fillId="0" borderId="66" xfId="0" applyNumberFormat="1" applyFont="1" applyFill="1" applyBorder="1" applyAlignment="1">
      <alignment horizontal="center" vertical="center"/>
    </xf>
    <xf numFmtId="190" fontId="10" fillId="0" borderId="42" xfId="0" applyNumberFormat="1" applyFont="1" applyFill="1" applyBorder="1" applyAlignment="1">
      <alignment horizontal="center" vertical="center" wrapText="1"/>
    </xf>
    <xf numFmtId="190" fontId="22" fillId="0" borderId="43" xfId="0" applyNumberFormat="1" applyFont="1" applyFill="1" applyBorder="1" applyAlignment="1" applyProtection="1">
      <alignment horizontal="center" vertical="center"/>
      <protection/>
    </xf>
    <xf numFmtId="190" fontId="22" fillId="0" borderId="44" xfId="0" applyNumberFormat="1" applyFont="1" applyFill="1" applyBorder="1" applyAlignment="1" applyProtection="1">
      <alignment horizontal="center" vertical="center"/>
      <protection/>
    </xf>
    <xf numFmtId="190" fontId="22" fillId="0" borderId="45" xfId="0" applyNumberFormat="1" applyFont="1" applyFill="1" applyBorder="1" applyAlignment="1" applyProtection="1">
      <alignment horizontal="center" vertical="center"/>
      <protection/>
    </xf>
    <xf numFmtId="190" fontId="22" fillId="32" borderId="46" xfId="0" applyNumberFormat="1" applyFont="1" applyFill="1" applyBorder="1" applyAlignment="1">
      <alignment horizontal="center" vertical="center" wrapText="1"/>
    </xf>
    <xf numFmtId="190" fontId="25" fillId="0" borderId="42" xfId="0" applyNumberFormat="1" applyFont="1" applyFill="1" applyBorder="1" applyAlignment="1" applyProtection="1">
      <alignment horizontal="center" vertical="center"/>
      <protection/>
    </xf>
    <xf numFmtId="190" fontId="22" fillId="32" borderId="43" xfId="0" applyNumberFormat="1" applyFont="1" applyFill="1" applyBorder="1" applyAlignment="1">
      <alignment horizontal="center" vertical="center" wrapText="1"/>
    </xf>
    <xf numFmtId="190" fontId="22" fillId="0" borderId="44" xfId="0" applyNumberFormat="1" applyFont="1" applyFill="1" applyBorder="1" applyAlignment="1">
      <alignment horizontal="center" vertical="center" wrapText="1"/>
    </xf>
    <xf numFmtId="190" fontId="22" fillId="32" borderId="59" xfId="0" applyNumberFormat="1" applyFont="1" applyFill="1" applyBorder="1" applyAlignment="1">
      <alignment horizontal="center" vertical="center" wrapText="1"/>
    </xf>
    <xf numFmtId="190" fontId="10" fillId="0" borderId="42" xfId="0" applyNumberFormat="1" applyFont="1" applyFill="1" applyBorder="1" applyAlignment="1" applyProtection="1">
      <alignment horizontal="center" vertical="center"/>
      <protection/>
    </xf>
    <xf numFmtId="190" fontId="22" fillId="32" borderId="44" xfId="0" applyNumberFormat="1" applyFont="1" applyFill="1" applyBorder="1" applyAlignment="1">
      <alignment horizontal="center" vertical="center" wrapText="1"/>
    </xf>
    <xf numFmtId="192" fontId="22" fillId="0" borderId="43" xfId="0" applyNumberFormat="1" applyFont="1" applyFill="1" applyBorder="1" applyAlignment="1" applyProtection="1">
      <alignment horizontal="center" vertical="center"/>
      <protection/>
    </xf>
    <xf numFmtId="192" fontId="22" fillId="0" borderId="44" xfId="0" applyNumberFormat="1" applyFont="1" applyFill="1" applyBorder="1" applyAlignment="1" applyProtection="1">
      <alignment horizontal="center" vertical="center"/>
      <protection/>
    </xf>
    <xf numFmtId="49" fontId="7" fillId="0" borderId="38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75" xfId="0" applyNumberFormat="1" applyFont="1" applyFill="1" applyBorder="1" applyAlignment="1">
      <alignment horizontal="center" vertical="center" wrapText="1"/>
    </xf>
    <xf numFmtId="49" fontId="7" fillId="0" borderId="76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 applyProtection="1">
      <alignment horizontal="center" vertical="center"/>
      <protection/>
    </xf>
    <xf numFmtId="49" fontId="7" fillId="0" borderId="75" xfId="0" applyNumberFormat="1" applyFont="1" applyFill="1" applyBorder="1" applyAlignment="1" applyProtection="1">
      <alignment horizontal="center" vertical="center"/>
      <protection/>
    </xf>
    <xf numFmtId="49" fontId="7" fillId="0" borderId="76" xfId="0" applyNumberFormat="1" applyFont="1" applyFill="1" applyBorder="1" applyAlignment="1" applyProtection="1">
      <alignment horizontal="center" vertical="center"/>
      <protection/>
    </xf>
    <xf numFmtId="190" fontId="25" fillId="32" borderId="42" xfId="0" applyNumberFormat="1" applyFont="1" applyFill="1" applyBorder="1" applyAlignment="1">
      <alignment horizontal="center" vertical="center" wrapText="1"/>
    </xf>
    <xf numFmtId="1" fontId="25" fillId="32" borderId="31" xfId="0" applyNumberFormat="1" applyFont="1" applyFill="1" applyBorder="1" applyAlignment="1">
      <alignment horizontal="center" vertical="center" wrapText="1"/>
    </xf>
    <xf numFmtId="1" fontId="25" fillId="32" borderId="25" xfId="0" applyNumberFormat="1" applyFont="1" applyFill="1" applyBorder="1" applyAlignment="1">
      <alignment horizontal="center" vertical="center" wrapText="1"/>
    </xf>
    <xf numFmtId="1" fontId="10" fillId="0" borderId="38" xfId="0" applyNumberFormat="1" applyFont="1" applyFill="1" applyBorder="1" applyAlignment="1">
      <alignment horizontal="center" vertical="center" wrapText="1"/>
    </xf>
    <xf numFmtId="1" fontId="22" fillId="0" borderId="36" xfId="0" applyNumberFormat="1" applyFont="1" applyFill="1" applyBorder="1" applyAlignment="1">
      <alignment horizontal="center" vertical="center" wrapText="1"/>
    </xf>
    <xf numFmtId="1" fontId="22" fillId="0" borderId="37" xfId="0" applyNumberFormat="1" applyFont="1" applyFill="1" applyBorder="1" applyAlignment="1">
      <alignment horizontal="center" vertical="center" wrapText="1"/>
    </xf>
    <xf numFmtId="1" fontId="22" fillId="0" borderId="75" xfId="0" applyNumberFormat="1" applyFont="1" applyFill="1" applyBorder="1" applyAlignment="1">
      <alignment horizontal="center" vertical="center" wrapText="1"/>
    </xf>
    <xf numFmtId="1" fontId="22" fillId="0" borderId="76" xfId="0" applyNumberFormat="1" applyFont="1" applyFill="1" applyBorder="1" applyAlignment="1">
      <alignment horizontal="center" vertical="center" wrapText="1"/>
    </xf>
    <xf numFmtId="190" fontId="25" fillId="0" borderId="38" xfId="0" applyNumberFormat="1" applyFont="1" applyFill="1" applyBorder="1" applyAlignment="1" applyProtection="1">
      <alignment horizontal="center" vertical="center"/>
      <protection/>
    </xf>
    <xf numFmtId="1" fontId="22" fillId="32" borderId="76" xfId="0" applyNumberFormat="1" applyFont="1" applyFill="1" applyBorder="1" applyAlignment="1">
      <alignment horizontal="center" vertical="center" wrapText="1"/>
    </xf>
    <xf numFmtId="1" fontId="25" fillId="32" borderId="38" xfId="0" applyNumberFormat="1" applyFont="1" applyFill="1" applyBorder="1" applyAlignment="1">
      <alignment horizontal="center" vertical="center" wrapText="1"/>
    </xf>
    <xf numFmtId="1" fontId="22" fillId="32" borderId="67" xfId="0" applyNumberFormat="1" applyFont="1" applyFill="1" applyBorder="1" applyAlignment="1">
      <alignment horizontal="center" vertical="center" wrapText="1"/>
    </xf>
    <xf numFmtId="1" fontId="10" fillId="0" borderId="38" xfId="0" applyNumberFormat="1" applyFont="1" applyFill="1" applyBorder="1" applyAlignment="1" applyProtection="1">
      <alignment horizontal="center" vertical="center"/>
      <protection/>
    </xf>
    <xf numFmtId="1" fontId="22" fillId="32" borderId="36" xfId="0" applyNumberFormat="1" applyFont="1" applyFill="1" applyBorder="1" applyAlignment="1">
      <alignment horizontal="center" vertical="center" wrapText="1"/>
    </xf>
    <xf numFmtId="1" fontId="22" fillId="32" borderId="37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49" fontId="22" fillId="0" borderId="25" xfId="0" applyNumberFormat="1" applyFont="1" applyFill="1" applyBorder="1" applyAlignment="1">
      <alignment horizontal="center" vertical="center" wrapText="1"/>
    </xf>
    <xf numFmtId="192" fontId="22" fillId="0" borderId="42" xfId="0" applyNumberFormat="1" applyFont="1" applyFill="1" applyBorder="1" applyAlignment="1" applyProtection="1">
      <alignment horizontal="center" vertical="center"/>
      <protection/>
    </xf>
    <xf numFmtId="1" fontId="22" fillId="0" borderId="31" xfId="0" applyNumberFormat="1" applyFont="1" applyFill="1" applyBorder="1" applyAlignment="1">
      <alignment horizontal="center" vertical="center"/>
    </xf>
    <xf numFmtId="1" fontId="22" fillId="0" borderId="38" xfId="0" applyNumberFormat="1" applyFont="1" applyFill="1" applyBorder="1" applyAlignment="1">
      <alignment horizontal="center" vertical="center" wrapText="1"/>
    </xf>
    <xf numFmtId="49" fontId="23" fillId="0" borderId="77" xfId="0" applyNumberFormat="1" applyFont="1" applyFill="1" applyBorder="1" applyAlignment="1">
      <alignment vertical="center" wrapText="1"/>
    </xf>
    <xf numFmtId="0" fontId="23" fillId="0" borderId="77" xfId="0" applyNumberFormat="1" applyFont="1" applyFill="1" applyBorder="1" applyAlignment="1" applyProtection="1">
      <alignment horizontal="left" vertical="center" wrapText="1"/>
      <protection/>
    </xf>
    <xf numFmtId="49" fontId="2" fillId="34" borderId="46" xfId="0" applyNumberFormat="1" applyFont="1" applyFill="1" applyBorder="1" applyAlignment="1" applyProtection="1">
      <alignment horizontal="center" vertical="center"/>
      <protection/>
    </xf>
    <xf numFmtId="0" fontId="6" fillId="0" borderId="78" xfId="0" applyNumberFormat="1" applyFont="1" applyFill="1" applyBorder="1" applyAlignment="1" applyProtection="1">
      <alignment horizontal="left" vertical="center" wrapText="1"/>
      <protection/>
    </xf>
    <xf numFmtId="0" fontId="2" fillId="0" borderId="57" xfId="0" applyNumberFormat="1" applyFont="1" applyFill="1" applyBorder="1" applyAlignment="1" applyProtection="1">
      <alignment horizontal="center" vertical="center"/>
      <protection/>
    </xf>
    <xf numFmtId="0" fontId="2" fillId="0" borderId="56" xfId="0" applyNumberFormat="1" applyFont="1" applyFill="1" applyBorder="1" applyAlignment="1" applyProtection="1">
      <alignment horizontal="center" vertical="center"/>
      <protection/>
    </xf>
    <xf numFmtId="49" fontId="10" fillId="34" borderId="56" xfId="0" applyNumberFormat="1" applyFont="1" applyFill="1" applyBorder="1" applyAlignment="1" applyProtection="1">
      <alignment horizontal="center" vertical="center"/>
      <protection/>
    </xf>
    <xf numFmtId="49" fontId="10" fillId="34" borderId="58" xfId="0" applyNumberFormat="1" applyFont="1" applyFill="1" applyBorder="1" applyAlignment="1" applyProtection="1">
      <alignment horizontal="center" vertical="center"/>
      <protection/>
    </xf>
    <xf numFmtId="190" fontId="2" fillId="0" borderId="79" xfId="0" applyNumberFormat="1" applyFont="1" applyFill="1" applyBorder="1" applyAlignment="1">
      <alignment horizontal="center" vertical="center" wrapText="1"/>
    </xf>
    <xf numFmtId="0" fontId="22" fillId="0" borderId="57" xfId="0" applyNumberFormat="1" applyFont="1" applyFill="1" applyBorder="1" applyAlignment="1" applyProtection="1">
      <alignment horizontal="center" vertical="center"/>
      <protection/>
    </xf>
    <xf numFmtId="1" fontId="2" fillId="0" borderId="65" xfId="0" applyNumberFormat="1" applyFont="1" applyFill="1" applyBorder="1" applyAlignment="1" applyProtection="1">
      <alignment horizontal="center" vertical="center"/>
      <protection/>
    </xf>
    <xf numFmtId="1" fontId="2" fillId="0" borderId="58" xfId="0" applyNumberFormat="1" applyFont="1" applyFill="1" applyBorder="1" applyAlignment="1">
      <alignment horizontal="center" vertical="center" wrapText="1"/>
    </xf>
    <xf numFmtId="49" fontId="10" fillId="34" borderId="57" xfId="0" applyNumberFormat="1" applyFont="1" applyFill="1" applyBorder="1" applyAlignment="1" applyProtection="1">
      <alignment horizontal="center" vertical="center"/>
      <protection/>
    </xf>
    <xf numFmtId="49" fontId="10" fillId="34" borderId="76" xfId="0" applyNumberFormat="1" applyFont="1" applyFill="1" applyBorder="1" applyAlignment="1" applyProtection="1">
      <alignment horizontal="center" vertical="center"/>
      <protection/>
    </xf>
    <xf numFmtId="190" fontId="7" fillId="0" borderId="41" xfId="0" applyNumberFormat="1" applyFont="1" applyFill="1" applyBorder="1" applyAlignment="1" applyProtection="1">
      <alignment horizontal="center" vertical="center"/>
      <protection/>
    </xf>
    <xf numFmtId="49" fontId="23" fillId="34" borderId="43" xfId="0" applyNumberFormat="1" applyFont="1" applyFill="1" applyBorder="1" applyAlignment="1">
      <alignment vertical="center" wrapText="1"/>
    </xf>
    <xf numFmtId="0" fontId="23" fillId="34" borderId="43" xfId="0" applyNumberFormat="1" applyFont="1" applyFill="1" applyBorder="1" applyAlignment="1" applyProtection="1">
      <alignment horizontal="left" vertical="center" wrapText="1"/>
      <protection/>
    </xf>
    <xf numFmtId="0" fontId="6" fillId="34" borderId="43" xfId="0" applyFont="1" applyFill="1" applyBorder="1" applyAlignment="1">
      <alignment horizontal="left" vertical="center" wrapText="1"/>
    </xf>
    <xf numFmtId="0" fontId="6" fillId="34" borderId="44" xfId="0" applyFont="1" applyFill="1" applyBorder="1" applyAlignment="1">
      <alignment horizontal="left" vertical="center" wrapText="1"/>
    </xf>
    <xf numFmtId="0" fontId="7" fillId="0" borderId="53" xfId="0" applyNumberFormat="1" applyFont="1" applyFill="1" applyBorder="1" applyAlignment="1" applyProtection="1">
      <alignment horizontal="center" vertical="center"/>
      <protection/>
    </xf>
    <xf numFmtId="197" fontId="7" fillId="0" borderId="42" xfId="0" applyNumberFormat="1" applyFont="1" applyFill="1" applyBorder="1" applyAlignment="1" applyProtection="1">
      <alignment horizontal="center" vertical="center"/>
      <protection/>
    </xf>
    <xf numFmtId="197" fontId="7" fillId="0" borderId="43" xfId="0" applyNumberFormat="1" applyFont="1" applyFill="1" applyBorder="1" applyAlignment="1" applyProtection="1">
      <alignment horizontal="center" vertical="center"/>
      <protection/>
    </xf>
    <xf numFmtId="197" fontId="7" fillId="0" borderId="44" xfId="0" applyNumberFormat="1" applyFont="1" applyFill="1" applyBorder="1" applyAlignment="1" applyProtection="1">
      <alignment horizontal="center" vertical="center"/>
      <protection/>
    </xf>
    <xf numFmtId="49" fontId="10" fillId="0" borderId="42" xfId="0" applyNumberFormat="1" applyFont="1" applyFill="1" applyBorder="1" applyAlignment="1" applyProtection="1">
      <alignment horizontal="center" vertical="center"/>
      <protection/>
    </xf>
    <xf numFmtId="49" fontId="10" fillId="0" borderId="43" xfId="0" applyNumberFormat="1" applyFont="1" applyFill="1" applyBorder="1" applyAlignment="1" applyProtection="1">
      <alignment horizontal="center" vertical="center"/>
      <protection/>
    </xf>
    <xf numFmtId="49" fontId="10" fillId="0" borderId="46" xfId="0" applyNumberFormat="1" applyFont="1" applyFill="1" applyBorder="1" applyAlignment="1" applyProtection="1">
      <alignment horizontal="center" vertical="center"/>
      <protection/>
    </xf>
    <xf numFmtId="49" fontId="10" fillId="0" borderId="44" xfId="0" applyNumberFormat="1" applyFont="1" applyFill="1" applyBorder="1" applyAlignment="1" applyProtection="1">
      <alignment horizontal="center" vertical="center"/>
      <protection/>
    </xf>
    <xf numFmtId="49" fontId="10" fillId="0" borderId="45" xfId="0" applyNumberFormat="1" applyFont="1" applyFill="1" applyBorder="1" applyAlignment="1" applyProtection="1">
      <alignment horizontal="center" vertical="center"/>
      <protection/>
    </xf>
    <xf numFmtId="49" fontId="7" fillId="0" borderId="42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 applyProtection="1">
      <alignment horizontal="center" vertical="center"/>
      <protection/>
    </xf>
    <xf numFmtId="49" fontId="7" fillId="0" borderId="43" xfId="0" applyNumberFormat="1" applyFont="1" applyFill="1" applyBorder="1" applyAlignment="1" applyProtection="1">
      <alignment horizontal="center" vertical="center"/>
      <protection/>
    </xf>
    <xf numFmtId="49" fontId="7" fillId="0" borderId="44" xfId="0" applyNumberFormat="1" applyFont="1" applyFill="1" applyBorder="1" applyAlignment="1" applyProtection="1">
      <alignment horizontal="center" vertical="center"/>
      <protection/>
    </xf>
    <xf numFmtId="49" fontId="7" fillId="0" borderId="45" xfId="0" applyNumberFormat="1" applyFont="1" applyFill="1" applyBorder="1" applyAlignment="1" applyProtection="1">
      <alignment horizontal="center" vertical="center"/>
      <protection/>
    </xf>
    <xf numFmtId="49" fontId="7" fillId="0" borderId="46" xfId="0" applyNumberFormat="1" applyFont="1" applyFill="1" applyBorder="1" applyAlignment="1" applyProtection="1">
      <alignment horizontal="center" vertical="center"/>
      <protection/>
    </xf>
    <xf numFmtId="49" fontId="7" fillId="0" borderId="59" xfId="0" applyNumberFormat="1" applyFont="1" applyFill="1" applyBorder="1" applyAlignment="1" applyProtection="1">
      <alignment horizontal="center" vertical="center"/>
      <protection/>
    </xf>
    <xf numFmtId="49" fontId="10" fillId="34" borderId="77" xfId="0" applyNumberFormat="1" applyFont="1" applyFill="1" applyBorder="1" applyAlignment="1" applyProtection="1">
      <alignment horizontal="center" vertical="center"/>
      <protection/>
    </xf>
    <xf numFmtId="49" fontId="10" fillId="34" borderId="78" xfId="0" applyNumberFormat="1" applyFont="1" applyFill="1" applyBorder="1" applyAlignment="1" applyProtection="1">
      <alignment horizontal="center" vertical="center"/>
      <protection/>
    </xf>
    <xf numFmtId="49" fontId="10" fillId="34" borderId="80" xfId="0" applyNumberFormat="1" applyFont="1" applyFill="1" applyBorder="1" applyAlignment="1" applyProtection="1">
      <alignment horizontal="center" vertical="center"/>
      <protection/>
    </xf>
    <xf numFmtId="49" fontId="10" fillId="34" borderId="42" xfId="0" applyNumberFormat="1" applyFont="1" applyFill="1" applyBorder="1" applyAlignment="1" applyProtection="1">
      <alignment horizontal="center" vertical="center"/>
      <protection/>
    </xf>
    <xf numFmtId="49" fontId="10" fillId="34" borderId="44" xfId="0" applyNumberFormat="1" applyFont="1" applyFill="1" applyBorder="1" applyAlignment="1" applyProtection="1">
      <alignment horizontal="center" vertical="center"/>
      <protection/>
    </xf>
    <xf numFmtId="197" fontId="2" fillId="0" borderId="81" xfId="0" applyNumberFormat="1" applyFont="1" applyFill="1" applyBorder="1" applyAlignment="1" applyProtection="1">
      <alignment horizontal="center" vertical="center"/>
      <protection/>
    </xf>
    <xf numFmtId="197" fontId="2" fillId="0" borderId="15" xfId="0" applyNumberFormat="1" applyFont="1" applyFill="1" applyBorder="1" applyAlignment="1" applyProtection="1">
      <alignment horizontal="center" vertical="center"/>
      <protection/>
    </xf>
    <xf numFmtId="196" fontId="2" fillId="33" borderId="82" xfId="0" applyNumberFormat="1" applyFont="1" applyFill="1" applyBorder="1" applyAlignment="1" applyProtection="1">
      <alignment horizontal="center" vertical="center"/>
      <protection/>
    </xf>
    <xf numFmtId="196" fontId="2" fillId="0" borderId="83" xfId="0" applyNumberFormat="1" applyFont="1" applyFill="1" applyBorder="1" applyAlignment="1" applyProtection="1">
      <alignment horizontal="center" vertical="center"/>
      <protection/>
    </xf>
    <xf numFmtId="196" fontId="2" fillId="0" borderId="84" xfId="0" applyNumberFormat="1" applyFont="1" applyFill="1" applyBorder="1" applyAlignment="1" applyProtection="1">
      <alignment horizontal="center" vertical="center"/>
      <protection/>
    </xf>
    <xf numFmtId="196" fontId="2" fillId="0" borderId="85" xfId="0" applyNumberFormat="1" applyFont="1" applyFill="1" applyBorder="1" applyAlignment="1" applyProtection="1">
      <alignment horizontal="center" vertical="center"/>
      <protection/>
    </xf>
    <xf numFmtId="1" fontId="7" fillId="35" borderId="62" xfId="0" applyNumberFormat="1" applyFont="1" applyFill="1" applyBorder="1" applyAlignment="1" applyProtection="1">
      <alignment horizontal="center" vertical="center"/>
      <protection/>
    </xf>
    <xf numFmtId="49" fontId="7" fillId="35" borderId="62" xfId="0" applyNumberFormat="1" applyFont="1" applyFill="1" applyBorder="1" applyAlignment="1" applyProtection="1">
      <alignment horizontal="center" vertical="center"/>
      <protection/>
    </xf>
    <xf numFmtId="49" fontId="7" fillId="35" borderId="39" xfId="0" applyNumberFormat="1" applyFont="1" applyFill="1" applyBorder="1" applyAlignment="1" applyProtection="1">
      <alignment horizontal="center" vertical="center"/>
      <protection/>
    </xf>
    <xf numFmtId="49" fontId="7" fillId="35" borderId="86" xfId="0" applyNumberFormat="1" applyFont="1" applyFill="1" applyBorder="1" applyAlignment="1" applyProtection="1">
      <alignment horizontal="center" vertical="center"/>
      <protection/>
    </xf>
    <xf numFmtId="49" fontId="7" fillId="35" borderId="53" xfId="0" applyNumberFormat="1" applyFont="1" applyFill="1" applyBorder="1" applyAlignment="1" applyProtection="1">
      <alignment horizontal="center" vertical="center"/>
      <protection/>
    </xf>
    <xf numFmtId="49" fontId="7" fillId="35" borderId="29" xfId="0" applyNumberFormat="1" applyFont="1" applyFill="1" applyBorder="1" applyAlignment="1" applyProtection="1">
      <alignment horizontal="center" vertical="center"/>
      <protection/>
    </xf>
    <xf numFmtId="49" fontId="7" fillId="35" borderId="87" xfId="0" applyNumberFormat="1" applyFont="1" applyFill="1" applyBorder="1" applyAlignment="1" applyProtection="1">
      <alignment horizontal="center" vertical="center"/>
      <protection/>
    </xf>
    <xf numFmtId="49" fontId="10" fillId="0" borderId="69" xfId="0" applyNumberFormat="1" applyFont="1" applyFill="1" applyBorder="1" applyAlignment="1" applyProtection="1">
      <alignment horizontal="center" vertical="center"/>
      <protection/>
    </xf>
    <xf numFmtId="49" fontId="10" fillId="0" borderId="65" xfId="0" applyNumberFormat="1" applyFont="1" applyFill="1" applyBorder="1" applyAlignment="1" applyProtection="1">
      <alignment horizontal="center" vertical="center"/>
      <protection/>
    </xf>
    <xf numFmtId="49" fontId="10" fillId="0" borderId="68" xfId="0" applyNumberFormat="1" applyFont="1" applyFill="1" applyBorder="1" applyAlignment="1" applyProtection="1">
      <alignment horizontal="center" vertical="center"/>
      <protection/>
    </xf>
    <xf numFmtId="49" fontId="10" fillId="0" borderId="59" xfId="0" applyNumberFormat="1" applyFont="1" applyFill="1" applyBorder="1" applyAlignment="1" applyProtection="1">
      <alignment horizontal="center" vertical="center"/>
      <protection/>
    </xf>
    <xf numFmtId="0" fontId="2" fillId="0" borderId="58" xfId="0" applyNumberFormat="1" applyFont="1" applyFill="1" applyBorder="1" applyAlignment="1" applyProtection="1">
      <alignment horizontal="center" vertical="center"/>
      <protection/>
    </xf>
    <xf numFmtId="1" fontId="7" fillId="0" borderId="88" xfId="0" applyNumberFormat="1" applyFont="1" applyFill="1" applyBorder="1" applyAlignment="1" applyProtection="1">
      <alignment horizontal="center" vertical="center"/>
      <protection/>
    </xf>
    <xf numFmtId="1" fontId="7" fillId="0" borderId="89" xfId="0" applyNumberFormat="1" applyFont="1" applyFill="1" applyBorder="1" applyAlignment="1" applyProtection="1">
      <alignment horizontal="center" vertical="center"/>
      <protection/>
    </xf>
    <xf numFmtId="190" fontId="64" fillId="0" borderId="0" xfId="0" applyNumberFormat="1" applyFont="1" applyBorder="1" applyAlignment="1">
      <alignment vertical="center" wrapText="1"/>
    </xf>
    <xf numFmtId="0" fontId="2" fillId="0" borderId="75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76" xfId="0" applyNumberFormat="1" applyFont="1" applyFill="1" applyBorder="1" applyAlignment="1" applyProtection="1">
      <alignment horizontal="center" vertical="center"/>
      <protection/>
    </xf>
    <xf numFmtId="49" fontId="10" fillId="34" borderId="45" xfId="0" applyNumberFormat="1" applyFont="1" applyFill="1" applyBorder="1" applyAlignment="1" applyProtection="1">
      <alignment horizontal="center" vertical="center"/>
      <protection/>
    </xf>
    <xf numFmtId="0" fontId="2" fillId="0" borderId="43" xfId="0" applyNumberFormat="1" applyFont="1" applyFill="1" applyBorder="1" applyAlignment="1" applyProtection="1">
      <alignment horizontal="center" vertical="center"/>
      <protection/>
    </xf>
    <xf numFmtId="49" fontId="10" fillId="34" borderId="43" xfId="0" applyNumberFormat="1" applyFont="1" applyFill="1" applyBorder="1" applyAlignment="1" applyProtection="1">
      <alignment horizontal="center" vertical="center"/>
      <protection/>
    </xf>
    <xf numFmtId="190" fontId="7" fillId="34" borderId="46" xfId="0" applyNumberFormat="1" applyFont="1" applyFill="1" applyBorder="1" applyAlignment="1" applyProtection="1">
      <alignment horizontal="center" vertical="center"/>
      <protection/>
    </xf>
    <xf numFmtId="190" fontId="6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73" xfId="0" applyFont="1" applyFill="1" applyBorder="1" applyAlignment="1">
      <alignment horizontal="center" vertical="center" wrapText="1"/>
    </xf>
    <xf numFmtId="1" fontId="7" fillId="34" borderId="73" xfId="0" applyNumberFormat="1" applyFont="1" applyFill="1" applyBorder="1" applyAlignment="1">
      <alignment horizontal="center" vertical="center" wrapText="1"/>
    </xf>
    <xf numFmtId="0" fontId="7" fillId="34" borderId="74" xfId="0" applyFont="1" applyFill="1" applyBorder="1" applyAlignment="1">
      <alignment horizontal="center" vertical="center" wrapText="1"/>
    </xf>
    <xf numFmtId="190" fontId="7" fillId="34" borderId="74" xfId="0" applyNumberFormat="1" applyFont="1" applyFill="1" applyBorder="1" applyAlignment="1">
      <alignment horizontal="center" vertical="center" wrapText="1"/>
    </xf>
    <xf numFmtId="1" fontId="7" fillId="34" borderId="74" xfId="0" applyNumberFormat="1" applyFont="1" applyFill="1" applyBorder="1" applyAlignment="1">
      <alignment horizontal="center" vertical="center" wrapText="1"/>
    </xf>
    <xf numFmtId="49" fontId="7" fillId="0" borderId="90" xfId="0" applyNumberFormat="1" applyFont="1" applyFill="1" applyBorder="1" applyAlignment="1">
      <alignment horizontal="center" vertical="center"/>
    </xf>
    <xf numFmtId="49" fontId="7" fillId="35" borderId="18" xfId="0" applyNumberFormat="1" applyFont="1" applyFill="1" applyBorder="1" applyAlignment="1">
      <alignment horizontal="center" vertical="center"/>
    </xf>
    <xf numFmtId="49" fontId="7" fillId="35" borderId="19" xfId="0" applyNumberFormat="1" applyFont="1" applyFill="1" applyBorder="1" applyAlignment="1">
      <alignment horizontal="center" vertical="center"/>
    </xf>
    <xf numFmtId="49" fontId="7" fillId="35" borderId="20" xfId="0" applyNumberFormat="1" applyFont="1" applyFill="1" applyBorder="1" applyAlignment="1">
      <alignment horizontal="center" vertical="center"/>
    </xf>
    <xf numFmtId="49" fontId="7" fillId="35" borderId="91" xfId="0" applyNumberFormat="1" applyFont="1" applyFill="1" applyBorder="1" applyAlignment="1">
      <alignment horizontal="center" vertical="center"/>
    </xf>
    <xf numFmtId="49" fontId="7" fillId="35" borderId="92" xfId="0" applyNumberFormat="1" applyFont="1" applyFill="1" applyBorder="1" applyAlignment="1">
      <alignment horizontal="center" vertical="center"/>
    </xf>
    <xf numFmtId="49" fontId="7" fillId="0" borderId="53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93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9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top"/>
    </xf>
    <xf numFmtId="0" fontId="7" fillId="0" borderId="0" xfId="53" applyFont="1" applyBorder="1" applyAlignment="1">
      <alignment horizontal="center" vertical="top"/>
      <protection/>
    </xf>
    <xf numFmtId="0" fontId="8" fillId="0" borderId="0" xfId="53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0" xfId="53" applyFont="1" applyBorder="1" applyAlignment="1">
      <alignment horizontal="center" vertical="center"/>
      <protection/>
    </xf>
    <xf numFmtId="0" fontId="19" fillId="0" borderId="0" xfId="0" applyFont="1" applyBorder="1" applyAlignment="1">
      <alignment/>
    </xf>
    <xf numFmtId="49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27" xfId="0" applyNumberFormat="1" applyFont="1" applyFill="1" applyBorder="1" applyAlignment="1">
      <alignment vertical="center" wrapText="1"/>
    </xf>
    <xf numFmtId="1" fontId="2" fillId="0" borderId="31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>
      <alignment horizontal="center" vertical="center" wrapText="1"/>
    </xf>
    <xf numFmtId="190" fontId="2" fillId="0" borderId="25" xfId="0" applyNumberFormat="1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Fill="1" applyBorder="1" applyAlignment="1" applyProtection="1">
      <alignment horizontal="center" vertical="center"/>
      <protection/>
    </xf>
    <xf numFmtId="49" fontId="2" fillId="0" borderId="55" xfId="0" applyNumberFormat="1" applyFont="1" applyFill="1" applyBorder="1" applyAlignment="1">
      <alignment vertical="center" wrapText="1"/>
    </xf>
    <xf numFmtId="1" fontId="2" fillId="0" borderId="64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9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vertical="center" wrapText="1"/>
    </xf>
    <xf numFmtId="1" fontId="2" fillId="32" borderId="32" xfId="0" applyNumberFormat="1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vertical="center" wrapText="1"/>
    </xf>
    <xf numFmtId="190" fontId="2" fillId="32" borderId="10" xfId="0" applyNumberFormat="1" applyFont="1" applyFill="1" applyBorder="1" applyAlignment="1" applyProtection="1">
      <alignment horizontal="center" vertical="center"/>
      <protection/>
    </xf>
    <xf numFmtId="1" fontId="2" fillId="32" borderId="11" xfId="0" applyNumberFormat="1" applyFont="1" applyFill="1" applyBorder="1" applyAlignment="1" applyProtection="1">
      <alignment horizontal="center" vertical="center"/>
      <protection/>
    </xf>
    <xf numFmtId="49" fontId="2" fillId="0" borderId="44" xfId="0" applyNumberFormat="1" applyFont="1" applyFill="1" applyBorder="1" applyAlignment="1" applyProtection="1">
      <alignment horizontal="center" vertical="center"/>
      <protection/>
    </xf>
    <xf numFmtId="49" fontId="2" fillId="32" borderId="28" xfId="0" applyNumberFormat="1" applyFont="1" applyFill="1" applyBorder="1" applyAlignment="1">
      <alignment vertical="center" wrapText="1"/>
    </xf>
    <xf numFmtId="1" fontId="2" fillId="32" borderId="95" xfId="0" applyNumberFormat="1" applyFont="1" applyFill="1" applyBorder="1" applyAlignment="1">
      <alignment horizontal="center" vertical="center" wrapText="1"/>
    </xf>
    <xf numFmtId="1" fontId="2" fillId="32" borderId="96" xfId="0" applyNumberFormat="1" applyFont="1" applyFill="1" applyBorder="1" applyAlignment="1">
      <alignment horizontal="center" vertical="center" wrapText="1"/>
    </xf>
    <xf numFmtId="1" fontId="7" fillId="32" borderId="96" xfId="0" applyNumberFormat="1" applyFont="1" applyFill="1" applyBorder="1" applyAlignment="1">
      <alignment horizontal="center" vertical="center" wrapText="1"/>
    </xf>
    <xf numFmtId="190" fontId="7" fillId="32" borderId="96" xfId="0" applyNumberFormat="1" applyFont="1" applyFill="1" applyBorder="1" applyAlignment="1">
      <alignment horizontal="center" vertical="center" wrapText="1"/>
    </xf>
    <xf numFmtId="190" fontId="7" fillId="32" borderId="65" xfId="0" applyNumberFormat="1" applyFont="1" applyFill="1" applyBorder="1" applyAlignment="1">
      <alignment horizontal="center" vertical="center" wrapText="1"/>
    </xf>
    <xf numFmtId="1" fontId="2" fillId="0" borderId="32" xfId="0" applyNumberFormat="1" applyFont="1" applyFill="1" applyBorder="1" applyAlignment="1">
      <alignment horizontal="center" vertical="center" wrapText="1"/>
    </xf>
    <xf numFmtId="49" fontId="7" fillId="32" borderId="97" xfId="0" applyNumberFormat="1" applyFont="1" applyFill="1" applyBorder="1" applyAlignment="1">
      <alignment vertical="center" wrapText="1"/>
    </xf>
    <xf numFmtId="1" fontId="7" fillId="32" borderId="66" xfId="0" applyNumberFormat="1" applyFont="1" applyFill="1" applyBorder="1" applyAlignment="1">
      <alignment horizontal="center" vertical="center"/>
    </xf>
    <xf numFmtId="1" fontId="7" fillId="32" borderId="65" xfId="0" applyNumberFormat="1" applyFont="1" applyFill="1" applyBorder="1" applyAlignment="1">
      <alignment horizontal="center" vertical="center"/>
    </xf>
    <xf numFmtId="190" fontId="7" fillId="32" borderId="65" xfId="0" applyNumberFormat="1" applyFont="1" applyFill="1" applyBorder="1" applyAlignment="1" applyProtection="1">
      <alignment horizontal="center" vertical="center"/>
      <protection/>
    </xf>
    <xf numFmtId="1" fontId="7" fillId="32" borderId="65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32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90" fontId="2" fillId="0" borderId="10" xfId="0" applyNumberFormat="1" applyFont="1" applyFill="1" applyBorder="1" applyAlignment="1" applyProtection="1">
      <alignment horizontal="center" vertical="center"/>
      <protection/>
    </xf>
    <xf numFmtId="189" fontId="2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" fontId="2" fillId="32" borderId="36" xfId="0" applyNumberFormat="1" applyFont="1" applyFill="1" applyBorder="1" applyAlignment="1">
      <alignment horizontal="center" vertical="center"/>
    </xf>
    <xf numFmtId="49" fontId="7" fillId="32" borderId="15" xfId="0" applyNumberFormat="1" applyFont="1" applyFill="1" applyBorder="1" applyAlignment="1">
      <alignment vertical="center" wrapText="1"/>
    </xf>
    <xf numFmtId="1" fontId="7" fillId="0" borderId="32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90" fontId="7" fillId="0" borderId="10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190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49" fontId="7" fillId="32" borderId="15" xfId="0" applyNumberFormat="1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189" fontId="7" fillId="0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 wrapText="1"/>
    </xf>
    <xf numFmtId="1" fontId="7" fillId="32" borderId="36" xfId="0" applyNumberFormat="1" applyFont="1" applyFill="1" applyBorder="1" applyAlignment="1">
      <alignment horizontal="center" vertical="center"/>
    </xf>
    <xf numFmtId="189" fontId="2" fillId="32" borderId="10" xfId="0" applyNumberFormat="1" applyFont="1" applyFill="1" applyBorder="1" applyAlignment="1" applyProtection="1">
      <alignment horizontal="center" vertical="center"/>
      <protection/>
    </xf>
    <xf numFmtId="1" fontId="2" fillId="32" borderId="10" xfId="0" applyNumberFormat="1" applyFont="1" applyFill="1" applyBorder="1" applyAlignment="1" applyProtection="1">
      <alignment horizontal="center" vertical="center"/>
      <protection/>
    </xf>
    <xf numFmtId="1" fontId="2" fillId="32" borderId="10" xfId="0" applyNumberFormat="1" applyFont="1" applyFill="1" applyBorder="1" applyAlignment="1">
      <alignment horizontal="center" vertical="center"/>
    </xf>
    <xf numFmtId="1" fontId="7" fillId="32" borderId="32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189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95" xfId="0" applyNumberFormat="1" applyFont="1" applyFill="1" applyBorder="1" applyAlignment="1">
      <alignment horizontal="center" vertical="center"/>
    </xf>
    <xf numFmtId="1" fontId="7" fillId="32" borderId="96" xfId="0" applyNumberFormat="1" applyFont="1" applyFill="1" applyBorder="1" applyAlignment="1">
      <alignment horizontal="center" vertical="center"/>
    </xf>
    <xf numFmtId="190" fontId="7" fillId="32" borderId="96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90" fontId="22" fillId="0" borderId="46" xfId="0" applyNumberFormat="1" applyFont="1" applyFill="1" applyBorder="1" applyAlignment="1">
      <alignment horizontal="center" vertical="center" wrapText="1"/>
    </xf>
    <xf numFmtId="0" fontId="2" fillId="0" borderId="97" xfId="0" applyFont="1" applyFill="1" applyBorder="1" applyAlignment="1">
      <alignment horizontal="left" vertical="center" wrapText="1"/>
    </xf>
    <xf numFmtId="1" fontId="2" fillId="0" borderId="64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90" fontId="2" fillId="0" borderId="11" xfId="0" applyNumberFormat="1" applyFont="1" applyFill="1" applyBorder="1" applyAlignment="1">
      <alignment horizontal="center" vertical="center" wrapText="1"/>
    </xf>
    <xf numFmtId="0" fontId="2" fillId="0" borderId="58" xfId="0" applyNumberFormat="1" applyFont="1" applyFill="1" applyBorder="1" applyAlignment="1" applyProtection="1">
      <alignment horizontal="left" vertical="center" wrapText="1"/>
      <protection/>
    </xf>
    <xf numFmtId="1" fontId="2" fillId="0" borderId="63" xfId="0" applyNumberFormat="1" applyFont="1" applyFill="1" applyBorder="1" applyAlignment="1">
      <alignment horizontal="center" vertical="center" wrapText="1"/>
    </xf>
    <xf numFmtId="1" fontId="2" fillId="0" borderId="56" xfId="0" applyNumberFormat="1" applyFont="1" applyFill="1" applyBorder="1" applyAlignment="1">
      <alignment horizontal="center" vertical="center" wrapText="1"/>
    </xf>
    <xf numFmtId="190" fontId="2" fillId="0" borderId="56" xfId="0" applyNumberFormat="1" applyFont="1" applyFill="1" applyBorder="1" applyAlignment="1">
      <alignment horizontal="center" vertical="center" wrapText="1"/>
    </xf>
    <xf numFmtId="190" fontId="6" fillId="0" borderId="36" xfId="54" applyNumberFormat="1" applyFont="1" applyBorder="1" applyAlignment="1">
      <alignment horizontal="center" wrapText="1"/>
      <protection/>
    </xf>
    <xf numFmtId="0" fontId="19" fillId="0" borderId="71" xfId="54" applyFont="1" applyBorder="1" applyAlignment="1">
      <alignment horizontal="center" wrapText="1"/>
      <protection/>
    </xf>
    <xf numFmtId="0" fontId="19" fillId="0" borderId="32" xfId="54" applyFont="1" applyBorder="1" applyAlignment="1">
      <alignment horizontal="center" wrapText="1"/>
      <protection/>
    </xf>
    <xf numFmtId="1" fontId="6" fillId="0" borderId="36" xfId="54" applyNumberFormat="1" applyFont="1" applyBorder="1" applyAlignment="1">
      <alignment horizontal="center" wrapText="1"/>
      <protection/>
    </xf>
    <xf numFmtId="0" fontId="6" fillId="0" borderId="36" xfId="54" applyFont="1" applyBorder="1" applyAlignment="1">
      <alignment horizontal="center" wrapText="1"/>
      <protection/>
    </xf>
    <xf numFmtId="0" fontId="0" fillId="0" borderId="7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49" fontId="8" fillId="0" borderId="10" xfId="53" applyNumberFormat="1" applyFont="1" applyBorder="1" applyAlignment="1">
      <alignment horizontal="center" vertical="center" wrapText="1"/>
      <protection/>
    </xf>
    <xf numFmtId="0" fontId="19" fillId="0" borderId="10" xfId="54" applyFont="1" applyBorder="1" applyAlignment="1">
      <alignment vertical="center" wrapText="1"/>
      <protection/>
    </xf>
    <xf numFmtId="0" fontId="0" fillId="0" borderId="10" xfId="0" applyBorder="1" applyAlignment="1">
      <alignment vertical="center" wrapText="1"/>
    </xf>
    <xf numFmtId="1" fontId="6" fillId="0" borderId="36" xfId="54" applyNumberFormat="1" applyFont="1" applyBorder="1" applyAlignment="1">
      <alignment horizontal="center" vertical="center" wrapText="1"/>
      <protection/>
    </xf>
    <xf numFmtId="1" fontId="19" fillId="0" borderId="71" xfId="54" applyNumberFormat="1" applyFont="1" applyBorder="1" applyAlignment="1">
      <alignment horizontal="center" vertical="center" wrapText="1"/>
      <protection/>
    </xf>
    <xf numFmtId="1" fontId="19" fillId="0" borderId="32" xfId="54" applyNumberFormat="1" applyFont="1" applyBorder="1" applyAlignment="1">
      <alignment horizontal="center" vertical="center" wrapText="1"/>
      <protection/>
    </xf>
    <xf numFmtId="0" fontId="19" fillId="0" borderId="71" xfId="54" applyFont="1" applyBorder="1" applyAlignment="1">
      <alignment horizontal="center" vertical="center" wrapText="1"/>
      <protection/>
    </xf>
    <xf numFmtId="0" fontId="19" fillId="0" borderId="32" xfId="54" applyFont="1" applyBorder="1" applyAlignment="1">
      <alignment horizontal="center" vertical="center" wrapText="1"/>
      <protection/>
    </xf>
    <xf numFmtId="0" fontId="6" fillId="0" borderId="36" xfId="54" applyFont="1" applyBorder="1" applyAlignment="1">
      <alignment horizontal="center" vertical="center" wrapText="1"/>
      <protection/>
    </xf>
    <xf numFmtId="0" fontId="0" fillId="0" borderId="7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9" fillId="0" borderId="10" xfId="54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8" fillId="0" borderId="10" xfId="53" applyFont="1" applyBorder="1" applyAlignment="1">
      <alignment horizontal="center" vertical="center" wrapText="1"/>
      <protection/>
    </xf>
    <xf numFmtId="0" fontId="19" fillId="0" borderId="10" xfId="54" applyFont="1" applyBorder="1" applyAlignment="1">
      <alignment horizontal="center" vertical="center" wrapText="1"/>
      <protection/>
    </xf>
    <xf numFmtId="49" fontId="6" fillId="0" borderId="10" xfId="53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6" fillId="0" borderId="10" xfId="54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horizontal="center" vertical="center" wrapText="1"/>
      <protection/>
    </xf>
    <xf numFmtId="0" fontId="18" fillId="0" borderId="0" xfId="0" applyFont="1" applyBorder="1" applyAlignment="1">
      <alignment wrapText="1"/>
    </xf>
    <xf numFmtId="0" fontId="6" fillId="0" borderId="81" xfId="54" applyFont="1" applyBorder="1" applyAlignment="1">
      <alignment horizontal="center" wrapText="1"/>
      <protection/>
    </xf>
    <xf numFmtId="0" fontId="19" fillId="0" borderId="98" xfId="54" applyFont="1" applyBorder="1" applyAlignment="1">
      <alignment horizontal="center" wrapText="1"/>
      <protection/>
    </xf>
    <xf numFmtId="0" fontId="6" fillId="0" borderId="98" xfId="54" applyFont="1" applyBorder="1" applyAlignment="1">
      <alignment horizontal="center" wrapText="1"/>
      <protection/>
    </xf>
    <xf numFmtId="0" fontId="19" fillId="0" borderId="99" xfId="54" applyFont="1" applyBorder="1" applyAlignment="1">
      <alignment horizontal="center" wrapText="1"/>
      <protection/>
    </xf>
    <xf numFmtId="0" fontId="6" fillId="0" borderId="36" xfId="53" applyFont="1" applyBorder="1" applyAlignment="1">
      <alignment horizontal="center" vertical="center" wrapText="1"/>
      <protection/>
    </xf>
    <xf numFmtId="0" fontId="6" fillId="0" borderId="71" xfId="54" applyFont="1" applyBorder="1" applyAlignment="1">
      <alignment wrapText="1"/>
      <protection/>
    </xf>
    <xf numFmtId="0" fontId="6" fillId="0" borderId="32" xfId="54" applyFont="1" applyBorder="1" applyAlignment="1">
      <alignment wrapText="1"/>
      <protection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6" fillId="0" borderId="98" xfId="54" applyFont="1" applyBorder="1" applyAlignment="1">
      <alignment horizontal="center" vertical="center" wrapText="1"/>
      <protection/>
    </xf>
    <xf numFmtId="0" fontId="19" fillId="0" borderId="98" xfId="54" applyFont="1" applyBorder="1" applyAlignment="1">
      <alignment horizontal="center" vertical="center" wrapText="1"/>
      <protection/>
    </xf>
    <xf numFmtId="0" fontId="19" fillId="0" borderId="99" xfId="54" applyFont="1" applyBorder="1" applyAlignment="1">
      <alignment horizontal="center" vertical="center" wrapText="1"/>
      <protection/>
    </xf>
    <xf numFmtId="49" fontId="16" fillId="0" borderId="0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49" fontId="16" fillId="0" borderId="0" xfId="53" applyNumberFormat="1" applyFont="1" applyBorder="1" applyAlignment="1">
      <alignment horizontal="left" vertical="center" wrapText="1"/>
      <protection/>
    </xf>
    <xf numFmtId="0" fontId="16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71" xfId="54" applyFont="1" applyBorder="1" applyAlignment="1">
      <alignment vertical="center" wrapText="1"/>
      <protection/>
    </xf>
    <xf numFmtId="0" fontId="19" fillId="0" borderId="32" xfId="54" applyFont="1" applyBorder="1" applyAlignment="1">
      <alignment vertical="center" wrapText="1"/>
      <protection/>
    </xf>
    <xf numFmtId="0" fontId="8" fillId="0" borderId="36" xfId="53" applyFont="1" applyBorder="1" applyAlignment="1">
      <alignment horizontal="center" vertical="center" wrapText="1"/>
      <protection/>
    </xf>
    <xf numFmtId="0" fontId="6" fillId="0" borderId="81" xfId="54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6" fillId="0" borderId="100" xfId="54" applyFont="1" applyBorder="1" applyAlignment="1">
      <alignment horizontal="center" vertical="center" wrapText="1"/>
      <protection/>
    </xf>
    <xf numFmtId="0" fontId="19" fillId="0" borderId="101" xfId="54" applyFont="1" applyBorder="1" applyAlignment="1">
      <alignment horizontal="center" vertical="center" wrapText="1"/>
      <protection/>
    </xf>
    <xf numFmtId="0" fontId="6" fillId="0" borderId="101" xfId="54" applyFont="1" applyBorder="1" applyAlignment="1">
      <alignment horizontal="center" wrapText="1"/>
      <protection/>
    </xf>
    <xf numFmtId="0" fontId="19" fillId="0" borderId="101" xfId="54" applyFont="1" applyBorder="1" applyAlignment="1">
      <alignment horizontal="center" wrapText="1"/>
      <protection/>
    </xf>
    <xf numFmtId="0" fontId="19" fillId="0" borderId="102" xfId="54" applyFont="1" applyBorder="1" applyAlignment="1">
      <alignment horizontal="center" wrapText="1"/>
      <protection/>
    </xf>
    <xf numFmtId="0" fontId="7" fillId="0" borderId="76" xfId="53" applyFont="1" applyBorder="1" applyAlignment="1">
      <alignment horizontal="center" vertical="center" wrapText="1"/>
      <protection/>
    </xf>
    <xf numFmtId="0" fontId="17" fillId="0" borderId="74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7" fillId="0" borderId="75" xfId="0" applyFont="1" applyBorder="1" applyAlignment="1">
      <alignment horizontal="center" vertical="center" wrapText="1"/>
    </xf>
    <xf numFmtId="0" fontId="17" fillId="0" borderId="73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20" fillId="0" borderId="76" xfId="53" applyFont="1" applyBorder="1" applyAlignment="1">
      <alignment horizontal="center" vertical="center" wrapText="1"/>
      <protection/>
    </xf>
    <xf numFmtId="0" fontId="7" fillId="0" borderId="76" xfId="0" applyFont="1" applyBorder="1" applyAlignment="1">
      <alignment horizontal="center" vertical="center" wrapText="1"/>
    </xf>
    <xf numFmtId="0" fontId="17" fillId="0" borderId="74" xfId="0" applyFont="1" applyBorder="1" applyAlignment="1">
      <alignment wrapText="1"/>
    </xf>
    <xf numFmtId="0" fontId="17" fillId="0" borderId="63" xfId="0" applyFont="1" applyBorder="1" applyAlignment="1">
      <alignment wrapText="1"/>
    </xf>
    <xf numFmtId="0" fontId="17" fillId="0" borderId="67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66" xfId="0" applyFont="1" applyBorder="1" applyAlignment="1">
      <alignment wrapText="1"/>
    </xf>
    <xf numFmtId="0" fontId="17" fillId="0" borderId="75" xfId="0" applyFont="1" applyBorder="1" applyAlignment="1">
      <alignment wrapText="1"/>
    </xf>
    <xf numFmtId="0" fontId="17" fillId="0" borderId="73" xfId="0" applyFont="1" applyBorder="1" applyAlignment="1">
      <alignment wrapText="1"/>
    </xf>
    <xf numFmtId="0" fontId="17" fillId="0" borderId="64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textRotation="90"/>
    </xf>
    <xf numFmtId="0" fontId="0" fillId="0" borderId="36" xfId="0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49" fontId="7" fillId="34" borderId="103" xfId="0" applyNumberFormat="1" applyFont="1" applyFill="1" applyBorder="1" applyAlignment="1" applyProtection="1">
      <alignment horizontal="center" vertical="center"/>
      <protection/>
    </xf>
    <xf numFmtId="49" fontId="7" fillId="34" borderId="104" xfId="0" applyNumberFormat="1" applyFont="1" applyFill="1" applyBorder="1" applyAlignment="1" applyProtection="1">
      <alignment horizontal="center" vertical="center"/>
      <protection/>
    </xf>
    <xf numFmtId="49" fontId="7" fillId="34" borderId="105" xfId="0" applyNumberFormat="1" applyFont="1" applyFill="1" applyBorder="1" applyAlignment="1" applyProtection="1">
      <alignment horizontal="center" vertical="center"/>
      <protection/>
    </xf>
    <xf numFmtId="0" fontId="7" fillId="34" borderId="73" xfId="0" applyFont="1" applyFill="1" applyBorder="1" applyAlignment="1">
      <alignment horizontal="center" vertical="center" wrapText="1"/>
    </xf>
    <xf numFmtId="0" fontId="0" fillId="34" borderId="73" xfId="0" applyFill="1" applyBorder="1" applyAlignment="1">
      <alignment horizontal="center" vertical="center" wrapText="1"/>
    </xf>
    <xf numFmtId="1" fontId="7" fillId="34" borderId="0" xfId="0" applyNumberFormat="1" applyFont="1" applyFill="1" applyBorder="1" applyAlignment="1">
      <alignment horizontal="center" vertical="center" wrapText="1"/>
    </xf>
    <xf numFmtId="0" fontId="0" fillId="34" borderId="0" xfId="0" applyFill="1" applyBorder="1" applyAlignment="1">
      <alignment vertical="center"/>
    </xf>
    <xf numFmtId="49" fontId="7" fillId="21" borderId="106" xfId="0" applyNumberFormat="1" applyFont="1" applyFill="1" applyBorder="1" applyAlignment="1" applyProtection="1">
      <alignment horizontal="center" vertical="center"/>
      <protection/>
    </xf>
    <xf numFmtId="49" fontId="7" fillId="21" borderId="40" xfId="0" applyNumberFormat="1" applyFont="1" applyFill="1" applyBorder="1" applyAlignment="1" applyProtection="1">
      <alignment horizontal="center" vertical="center"/>
      <protection/>
    </xf>
    <xf numFmtId="0" fontId="7" fillId="0" borderId="107" xfId="0" applyFont="1" applyBorder="1" applyAlignment="1" applyProtection="1">
      <alignment horizontal="right" vertical="center"/>
      <protection/>
    </xf>
    <xf numFmtId="0" fontId="7" fillId="0" borderId="98" xfId="0" applyFont="1" applyBorder="1" applyAlignment="1" applyProtection="1">
      <alignment horizontal="right" vertical="center"/>
      <protection/>
    </xf>
    <xf numFmtId="0" fontId="7" fillId="0" borderId="108" xfId="0" applyFont="1" applyBorder="1" applyAlignment="1">
      <alignment horizontal="right" vertical="center"/>
    </xf>
    <xf numFmtId="0" fontId="7" fillId="0" borderId="109" xfId="0" applyFont="1" applyBorder="1" applyAlignment="1">
      <alignment horizontal="right" vertical="center"/>
    </xf>
    <xf numFmtId="0" fontId="2" fillId="0" borderId="11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49" fontId="10" fillId="34" borderId="103" xfId="0" applyNumberFormat="1" applyFont="1" applyFill="1" applyBorder="1" applyAlignment="1" applyProtection="1">
      <alignment horizontal="center" vertical="center"/>
      <protection/>
    </xf>
    <xf numFmtId="49" fontId="10" fillId="34" borderId="104" xfId="0" applyNumberFormat="1" applyFont="1" applyFill="1" applyBorder="1" applyAlignment="1" applyProtection="1">
      <alignment horizontal="center" vertical="center"/>
      <protection/>
    </xf>
    <xf numFmtId="49" fontId="10" fillId="34" borderId="105" xfId="0" applyNumberFormat="1" applyFont="1" applyFill="1" applyBorder="1" applyAlignment="1" applyProtection="1">
      <alignment horizontal="center" vertical="center"/>
      <protection/>
    </xf>
    <xf numFmtId="196" fontId="7" fillId="21" borderId="103" xfId="0" applyNumberFormat="1" applyFont="1" applyFill="1" applyBorder="1" applyAlignment="1" applyProtection="1">
      <alignment horizontal="center" vertical="center" wrapText="1"/>
      <protection/>
    </xf>
    <xf numFmtId="196" fontId="7" fillId="21" borderId="104" xfId="0" applyNumberFormat="1" applyFont="1" applyFill="1" applyBorder="1" applyAlignment="1" applyProtection="1">
      <alignment horizontal="center" vertical="center" wrapText="1"/>
      <protection/>
    </xf>
    <xf numFmtId="196" fontId="7" fillId="21" borderId="88" xfId="0" applyNumberFormat="1" applyFont="1" applyFill="1" applyBorder="1" applyAlignment="1" applyProtection="1">
      <alignment horizontal="center" vertical="center" wrapText="1"/>
      <protection/>
    </xf>
    <xf numFmtId="196" fontId="2" fillId="0" borderId="22" xfId="0" applyNumberFormat="1" applyFont="1" applyFill="1" applyBorder="1" applyAlignment="1" applyProtection="1">
      <alignment horizontal="center" vertical="center"/>
      <protection/>
    </xf>
    <xf numFmtId="196" fontId="2" fillId="0" borderId="111" xfId="0" applyNumberFormat="1" applyFont="1" applyFill="1" applyBorder="1" applyAlignment="1" applyProtection="1">
      <alignment horizontal="center" vertical="center"/>
      <protection/>
    </xf>
    <xf numFmtId="196" fontId="2" fillId="0" borderId="16" xfId="0" applyNumberFormat="1" applyFont="1" applyFill="1" applyBorder="1" applyAlignment="1" applyProtection="1">
      <alignment horizontal="center" vertical="center"/>
      <protection/>
    </xf>
    <xf numFmtId="196" fontId="2" fillId="0" borderId="112" xfId="0" applyNumberFormat="1" applyFont="1" applyFill="1" applyBorder="1" applyAlignment="1" applyProtection="1">
      <alignment horizontal="center" vertical="center"/>
      <protection/>
    </xf>
    <xf numFmtId="196" fontId="2" fillId="0" borderId="109" xfId="0" applyNumberFormat="1" applyFont="1" applyFill="1" applyBorder="1" applyAlignment="1" applyProtection="1">
      <alignment horizontal="center" vertical="center"/>
      <protection/>
    </xf>
    <xf numFmtId="196" fontId="2" fillId="0" borderId="113" xfId="0" applyNumberFormat="1" applyFont="1" applyFill="1" applyBorder="1" applyAlignment="1" applyProtection="1">
      <alignment horizontal="center" vertical="center"/>
      <protection/>
    </xf>
    <xf numFmtId="196" fontId="2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30" xfId="0" applyFont="1" applyFill="1" applyBorder="1" applyAlignment="1">
      <alignment horizontal="center" vertical="center" textRotation="90" wrapText="1"/>
    </xf>
    <xf numFmtId="0" fontId="17" fillId="0" borderId="114" xfId="0" applyFont="1" applyFill="1" applyBorder="1" applyAlignment="1">
      <alignment horizontal="center" vertical="center" textRotation="90" wrapText="1"/>
    </xf>
    <xf numFmtId="196" fontId="2" fillId="0" borderId="115" xfId="0" applyNumberFormat="1" applyFont="1" applyFill="1" applyBorder="1" applyAlignment="1" applyProtection="1">
      <alignment horizontal="center" vertical="center" textRotation="90" wrapText="1"/>
      <protection/>
    </xf>
    <xf numFmtId="196" fontId="2" fillId="0" borderId="81" xfId="0" applyNumberFormat="1" applyFont="1" applyFill="1" applyBorder="1" applyAlignment="1" applyProtection="1">
      <alignment horizontal="center" vertical="center" wrapText="1"/>
      <protection/>
    </xf>
    <xf numFmtId="0" fontId="17" fillId="0" borderId="98" xfId="0" applyFont="1" applyFill="1" applyBorder="1" applyAlignment="1">
      <alignment horizontal="center" vertical="center" wrapText="1"/>
    </xf>
    <xf numFmtId="0" fontId="17" fillId="0" borderId="115" xfId="0" applyFont="1" applyFill="1" applyBorder="1" applyAlignment="1">
      <alignment horizontal="center" vertical="center" wrapText="1"/>
    </xf>
    <xf numFmtId="0" fontId="7" fillId="0" borderId="116" xfId="0" applyFont="1" applyFill="1" applyBorder="1" applyAlignment="1">
      <alignment horizontal="center" vertical="center" wrapText="1"/>
    </xf>
    <xf numFmtId="0" fontId="7" fillId="0" borderId="117" xfId="0" applyFont="1" applyFill="1" applyBorder="1" applyAlignment="1">
      <alignment horizontal="center" vertical="center" wrapText="1"/>
    </xf>
    <xf numFmtId="0" fontId="7" fillId="0" borderId="118" xfId="0" applyFont="1" applyFill="1" applyBorder="1" applyAlignment="1">
      <alignment horizontal="center" vertical="center" wrapText="1"/>
    </xf>
    <xf numFmtId="196" fontId="2" fillId="0" borderId="119" xfId="0" applyNumberFormat="1" applyFont="1" applyFill="1" applyBorder="1" applyAlignment="1" applyProtection="1">
      <alignment horizontal="center" vertical="center"/>
      <protection/>
    </xf>
    <xf numFmtId="196" fontId="2" fillId="0" borderId="108" xfId="0" applyNumberFormat="1" applyFont="1" applyFill="1" applyBorder="1" applyAlignment="1" applyProtection="1">
      <alignment horizontal="center" vertical="center"/>
      <protection/>
    </xf>
    <xf numFmtId="0" fontId="10" fillId="0" borderId="103" xfId="0" applyNumberFormat="1" applyFont="1" applyFill="1" applyBorder="1" applyAlignment="1" applyProtection="1">
      <alignment horizontal="center" vertical="center"/>
      <protection/>
    </xf>
    <xf numFmtId="0" fontId="10" fillId="0" borderId="104" xfId="0" applyNumberFormat="1" applyFont="1" applyFill="1" applyBorder="1" applyAlignment="1" applyProtection="1">
      <alignment horizontal="center" vertical="center"/>
      <protection/>
    </xf>
    <xf numFmtId="0" fontId="10" fillId="0" borderId="105" xfId="0" applyNumberFormat="1" applyFont="1" applyFill="1" applyBorder="1" applyAlignment="1" applyProtection="1">
      <alignment horizontal="center" vertical="center"/>
      <protection/>
    </xf>
    <xf numFmtId="0" fontId="7" fillId="0" borderId="120" xfId="0" applyFont="1" applyBorder="1" applyAlignment="1" applyProtection="1">
      <alignment horizontal="right" vertical="center"/>
      <protection/>
    </xf>
    <xf numFmtId="0" fontId="7" fillId="0" borderId="121" xfId="0" applyFont="1" applyBorder="1" applyAlignment="1" applyProtection="1">
      <alignment horizontal="right" vertical="center"/>
      <protection/>
    </xf>
    <xf numFmtId="0" fontId="7" fillId="32" borderId="103" xfId="0" applyFont="1" applyFill="1" applyBorder="1" applyAlignment="1">
      <alignment horizontal="right" vertical="center" wrapText="1"/>
    </xf>
    <xf numFmtId="0" fontId="7" fillId="32" borderId="90" xfId="0" applyFont="1" applyFill="1" applyBorder="1" applyAlignment="1">
      <alignment horizontal="right" vertical="center" wrapText="1"/>
    </xf>
    <xf numFmtId="196" fontId="2" fillId="33" borderId="21" xfId="0" applyNumberFormat="1" applyFont="1" applyFill="1" applyBorder="1" applyAlignment="1" applyProtection="1">
      <alignment horizontal="left" vertical="top" textRotation="90" wrapText="1"/>
      <protection/>
    </xf>
    <xf numFmtId="0" fontId="17" fillId="33" borderId="30" xfId="0" applyFont="1" applyFill="1" applyBorder="1" applyAlignment="1">
      <alignment horizontal="left" vertical="top" textRotation="90" wrapText="1"/>
    </xf>
    <xf numFmtId="0" fontId="17" fillId="33" borderId="114" xfId="0" applyFont="1" applyFill="1" applyBorder="1" applyAlignment="1">
      <alignment horizontal="left" vertical="top" textRotation="90" wrapText="1"/>
    </xf>
    <xf numFmtId="196" fontId="2" fillId="0" borderId="17" xfId="0" applyNumberFormat="1" applyFont="1" applyFill="1" applyBorder="1" applyAlignment="1" applyProtection="1">
      <alignment horizontal="center" vertical="center" textRotation="90" wrapText="1"/>
      <protection/>
    </xf>
    <xf numFmtId="196" fontId="2" fillId="33" borderId="81" xfId="0" applyNumberFormat="1" applyFont="1" applyFill="1" applyBorder="1" applyAlignment="1" applyProtection="1">
      <alignment horizontal="center" vertical="center" wrapText="1"/>
      <protection/>
    </xf>
    <xf numFmtId="0" fontId="17" fillId="33" borderId="122" xfId="0" applyFont="1" applyFill="1" applyBorder="1" applyAlignment="1">
      <alignment horizontal="center" vertical="center" wrapText="1"/>
    </xf>
    <xf numFmtId="0" fontId="7" fillId="32" borderId="123" xfId="0" applyFont="1" applyFill="1" applyBorder="1" applyAlignment="1">
      <alignment horizontal="right" vertical="center" wrapText="1"/>
    </xf>
    <xf numFmtId="49" fontId="7" fillId="36" borderId="106" xfId="0" applyNumberFormat="1" applyFont="1" applyFill="1" applyBorder="1" applyAlignment="1" applyProtection="1">
      <alignment horizontal="center" vertical="center"/>
      <protection/>
    </xf>
    <xf numFmtId="49" fontId="7" fillId="36" borderId="40" xfId="0" applyNumberFormat="1" applyFont="1" applyFill="1" applyBorder="1" applyAlignment="1" applyProtection="1">
      <alignment horizontal="center" vertical="center"/>
      <protection/>
    </xf>
    <xf numFmtId="49" fontId="7" fillId="21" borderId="124" xfId="0" applyNumberFormat="1" applyFont="1" applyFill="1" applyBorder="1" applyAlignment="1" applyProtection="1">
      <alignment horizontal="center" vertical="center"/>
      <protection/>
    </xf>
    <xf numFmtId="49" fontId="7" fillId="21" borderId="62" xfId="0" applyNumberFormat="1" applyFont="1" applyFill="1" applyBorder="1" applyAlignment="1" applyProtection="1">
      <alignment horizontal="center" vertical="center"/>
      <protection/>
    </xf>
    <xf numFmtId="49" fontId="7" fillId="21" borderId="125" xfId="0" applyNumberFormat="1" applyFont="1" applyFill="1" applyBorder="1" applyAlignment="1" applyProtection="1">
      <alignment horizontal="center" vertical="center"/>
      <protection/>
    </xf>
    <xf numFmtId="196" fontId="2" fillId="0" borderId="126" xfId="0" applyNumberFormat="1" applyFont="1" applyFill="1" applyBorder="1" applyAlignment="1" applyProtection="1">
      <alignment horizontal="center" vertical="center"/>
      <protection/>
    </xf>
    <xf numFmtId="196" fontId="2" fillId="0" borderId="127" xfId="0" applyNumberFormat="1" applyFont="1" applyFill="1" applyBorder="1" applyAlignment="1" applyProtection="1">
      <alignment horizontal="center" vertical="center"/>
      <protection/>
    </xf>
    <xf numFmtId="196" fontId="2" fillId="0" borderId="128" xfId="0" applyNumberFormat="1" applyFont="1" applyFill="1" applyBorder="1" applyAlignment="1" applyProtection="1">
      <alignment horizontal="center" vertical="center"/>
      <protection/>
    </xf>
    <xf numFmtId="49" fontId="10" fillId="0" borderId="103" xfId="0" applyNumberFormat="1" applyFont="1" applyFill="1" applyBorder="1" applyAlignment="1">
      <alignment horizontal="center" vertical="center" wrapText="1"/>
    </xf>
    <xf numFmtId="49" fontId="10" fillId="0" borderId="104" xfId="0" applyNumberFormat="1" applyFont="1" applyFill="1" applyBorder="1" applyAlignment="1">
      <alignment horizontal="center" vertical="center" wrapText="1"/>
    </xf>
    <xf numFmtId="49" fontId="10" fillId="0" borderId="105" xfId="0" applyNumberFormat="1" applyFont="1" applyFill="1" applyBorder="1" applyAlignment="1">
      <alignment horizontal="center" vertical="center" wrapText="1"/>
    </xf>
    <xf numFmtId="0" fontId="2" fillId="0" borderId="129" xfId="0" applyNumberFormat="1" applyFont="1" applyFill="1" applyBorder="1" applyAlignment="1" applyProtection="1">
      <alignment horizontal="center" vertical="center" textRotation="90"/>
      <protection/>
    </xf>
    <xf numFmtId="0" fontId="2" fillId="0" borderId="24" xfId="0" applyNumberFormat="1" applyFont="1" applyFill="1" applyBorder="1" applyAlignment="1" applyProtection="1">
      <alignment horizontal="center" vertical="center" textRotation="90"/>
      <protection/>
    </xf>
    <xf numFmtId="196" fontId="2" fillId="0" borderId="130" xfId="0" applyNumberFormat="1" applyFont="1" applyFill="1" applyBorder="1" applyAlignment="1" applyProtection="1">
      <alignment horizontal="center" vertical="center" wrapText="1"/>
      <protection/>
    </xf>
    <xf numFmtId="196" fontId="2" fillId="0" borderId="30" xfId="0" applyNumberFormat="1" applyFont="1" applyFill="1" applyBorder="1" applyAlignment="1" applyProtection="1">
      <alignment horizontal="center" vertical="center" wrapText="1"/>
      <protection/>
    </xf>
    <xf numFmtId="196" fontId="2" fillId="0" borderId="114" xfId="0" applyNumberFormat="1" applyFont="1" applyFill="1" applyBorder="1" applyAlignment="1" applyProtection="1">
      <alignment horizontal="center" vertical="center" wrapText="1"/>
      <protection/>
    </xf>
    <xf numFmtId="196" fontId="2" fillId="0" borderId="131" xfId="0" applyNumberFormat="1" applyFont="1" applyFill="1" applyBorder="1" applyAlignment="1" applyProtection="1">
      <alignment horizontal="center" vertical="center" wrapText="1"/>
      <protection/>
    </xf>
    <xf numFmtId="196" fontId="2" fillId="0" borderId="132" xfId="0" applyNumberFormat="1" applyFont="1" applyFill="1" applyBorder="1" applyAlignment="1" applyProtection="1">
      <alignment horizontal="center" vertical="center" wrapText="1"/>
      <protection/>
    </xf>
    <xf numFmtId="0" fontId="17" fillId="0" borderId="132" xfId="0" applyFont="1" applyFill="1" applyBorder="1" applyAlignment="1">
      <alignment horizontal="center" vertical="center" wrapText="1"/>
    </xf>
    <xf numFmtId="196" fontId="2" fillId="0" borderId="81" xfId="0" applyNumberFormat="1" applyFont="1" applyFill="1" applyBorder="1" applyAlignment="1" applyProtection="1">
      <alignment horizontal="center" vertical="center"/>
      <protection/>
    </xf>
    <xf numFmtId="196" fontId="2" fillId="0" borderId="98" xfId="0" applyNumberFormat="1" applyFont="1" applyFill="1" applyBorder="1" applyAlignment="1" applyProtection="1">
      <alignment horizontal="center" vertical="center"/>
      <protection/>
    </xf>
    <xf numFmtId="196" fontId="2" fillId="0" borderId="115" xfId="0" applyNumberFormat="1" applyFont="1" applyFill="1" applyBorder="1" applyAlignment="1" applyProtection="1">
      <alignment horizontal="center" vertical="center"/>
      <protection/>
    </xf>
    <xf numFmtId="196" fontId="2" fillId="0" borderId="81" xfId="0" applyNumberFormat="1" applyFont="1" applyFill="1" applyBorder="1" applyAlignment="1" applyProtection="1">
      <alignment horizontal="center" vertical="center" textRotation="90" wrapText="1"/>
      <protection/>
    </xf>
    <xf numFmtId="196" fontId="2" fillId="33" borderId="133" xfId="0" applyNumberFormat="1" applyFont="1" applyFill="1" applyBorder="1" applyAlignment="1" applyProtection="1">
      <alignment horizontal="center" vertical="center" textRotation="90" wrapText="1"/>
      <protection/>
    </xf>
    <xf numFmtId="0" fontId="17" fillId="33" borderId="134" xfId="0" applyFont="1" applyFill="1" applyBorder="1" applyAlignment="1">
      <alignment horizontal="center" vertical="center" textRotation="90" wrapText="1"/>
    </xf>
    <xf numFmtId="0" fontId="17" fillId="33" borderId="135" xfId="0" applyFont="1" applyFill="1" applyBorder="1" applyAlignment="1">
      <alignment horizontal="center" vertical="center" textRotation="90" wrapText="1"/>
    </xf>
    <xf numFmtId="0" fontId="2" fillId="0" borderId="136" xfId="0" applyNumberFormat="1" applyFont="1" applyFill="1" applyBorder="1" applyAlignment="1" applyProtection="1">
      <alignment horizontal="center" vertical="center" wrapText="1"/>
      <protection/>
    </xf>
    <xf numFmtId="0" fontId="2" fillId="0" borderId="117" xfId="0" applyNumberFormat="1" applyFont="1" applyFill="1" applyBorder="1" applyAlignment="1" applyProtection="1">
      <alignment horizontal="center" vertical="center" wrapText="1"/>
      <protection/>
    </xf>
    <xf numFmtId="0" fontId="17" fillId="0" borderId="117" xfId="0" applyFont="1" applyFill="1" applyBorder="1" applyAlignment="1">
      <alignment horizontal="center" vertical="center" wrapText="1"/>
    </xf>
    <xf numFmtId="0" fontId="17" fillId="0" borderId="118" xfId="0" applyFont="1" applyFill="1" applyBorder="1" applyAlignment="1">
      <alignment horizontal="center" vertical="center" wrapText="1"/>
    </xf>
    <xf numFmtId="0" fontId="2" fillId="0" borderId="112" xfId="0" applyNumberFormat="1" applyFont="1" applyFill="1" applyBorder="1" applyAlignment="1" applyProtection="1">
      <alignment horizontal="center" vertical="center" wrapText="1"/>
      <protection/>
    </xf>
    <xf numFmtId="0" fontId="2" fillId="0" borderId="109" xfId="0" applyNumberFormat="1" applyFont="1" applyFill="1" applyBorder="1" applyAlignment="1" applyProtection="1">
      <alignment horizontal="center" vertical="center" wrapText="1"/>
      <protection/>
    </xf>
    <xf numFmtId="0" fontId="17" fillId="0" borderId="109" xfId="0" applyFont="1" applyFill="1" applyBorder="1" applyAlignment="1">
      <alignment horizontal="center" vertical="center" wrapText="1"/>
    </xf>
    <xf numFmtId="0" fontId="17" fillId="0" borderId="137" xfId="0" applyFont="1" applyFill="1" applyBorder="1" applyAlignment="1">
      <alignment horizontal="center" vertical="center" wrapText="1"/>
    </xf>
    <xf numFmtId="196" fontId="2" fillId="0" borderId="138" xfId="0" applyNumberFormat="1" applyFont="1" applyFill="1" applyBorder="1" applyAlignment="1" applyProtection="1">
      <alignment horizontal="center" vertical="center" textRotation="90" wrapText="1"/>
      <protection/>
    </xf>
    <xf numFmtId="196" fontId="2" fillId="0" borderId="139" xfId="0" applyNumberFormat="1" applyFont="1" applyFill="1" applyBorder="1" applyAlignment="1" applyProtection="1">
      <alignment horizontal="center" vertical="center" textRotation="90" wrapText="1"/>
      <protection/>
    </xf>
    <xf numFmtId="195" fontId="66" fillId="0" borderId="10" xfId="0" applyNumberFormat="1" applyFont="1" applyFill="1" applyBorder="1" applyAlignment="1" applyProtection="1">
      <alignment horizontal="center" vertical="center" wrapText="1"/>
      <protection/>
    </xf>
    <xf numFmtId="195" fontId="65" fillId="0" borderId="36" xfId="0" applyNumberFormat="1" applyFont="1" applyFill="1" applyBorder="1" applyAlignment="1" applyProtection="1">
      <alignment horizontal="center" vertical="center" wrapText="1"/>
      <protection/>
    </xf>
    <xf numFmtId="195" fontId="64" fillId="0" borderId="71" xfId="0" applyNumberFormat="1" applyFont="1" applyBorder="1" applyAlignment="1">
      <alignment horizontal="center" vertical="center" wrapText="1"/>
    </xf>
    <xf numFmtId="195" fontId="64" fillId="0" borderId="32" xfId="0" applyNumberFormat="1" applyFont="1" applyBorder="1" applyAlignment="1">
      <alignment horizontal="center" vertical="center" wrapText="1"/>
    </xf>
    <xf numFmtId="190" fontId="65" fillId="0" borderId="36" xfId="0" applyNumberFormat="1" applyFont="1" applyFill="1" applyBorder="1" applyAlignment="1" applyProtection="1">
      <alignment horizontal="center" vertical="center" wrapText="1"/>
      <protection/>
    </xf>
    <xf numFmtId="190" fontId="64" fillId="0" borderId="71" xfId="0" applyNumberFormat="1" applyFont="1" applyBorder="1" applyAlignment="1">
      <alignment horizontal="center" vertical="center" wrapText="1"/>
    </xf>
    <xf numFmtId="190" fontId="64" fillId="0" borderId="32" xfId="0" applyNumberFormat="1" applyFont="1" applyBorder="1" applyAlignment="1">
      <alignment horizontal="center" vertical="center" wrapText="1"/>
    </xf>
    <xf numFmtId="196" fontId="7" fillId="0" borderId="123" xfId="0" applyNumberFormat="1" applyFont="1" applyFill="1" applyBorder="1" applyAlignment="1" applyProtection="1">
      <alignment horizontal="center" vertical="center"/>
      <protection/>
    </xf>
    <xf numFmtId="196" fontId="7" fillId="0" borderId="140" xfId="0" applyNumberFormat="1" applyFont="1" applyFill="1" applyBorder="1" applyAlignment="1" applyProtection="1">
      <alignment horizontal="center" vertical="center"/>
      <protection/>
    </xf>
    <xf numFmtId="196" fontId="7" fillId="0" borderId="90" xfId="0" applyNumberFormat="1" applyFont="1" applyFill="1" applyBorder="1" applyAlignment="1" applyProtection="1">
      <alignment horizontal="center" vertical="center"/>
      <protection/>
    </xf>
    <xf numFmtId="196" fontId="2" fillId="0" borderId="141" xfId="0" applyNumberFormat="1" applyFont="1" applyFill="1" applyBorder="1" applyAlignment="1" applyProtection="1">
      <alignment horizontal="center" vertical="center"/>
      <protection/>
    </xf>
    <xf numFmtId="196" fontId="2" fillId="0" borderId="142" xfId="0" applyNumberFormat="1" applyFont="1" applyFill="1" applyBorder="1" applyAlignment="1" applyProtection="1">
      <alignment horizontal="center" vertical="center"/>
      <protection/>
    </xf>
    <xf numFmtId="196" fontId="2" fillId="0" borderId="90" xfId="0" applyNumberFormat="1" applyFont="1" applyFill="1" applyBorder="1" applyAlignment="1" applyProtection="1">
      <alignment horizontal="center" vertical="center"/>
      <protection/>
    </xf>
    <xf numFmtId="196" fontId="2" fillId="0" borderId="15" xfId="0" applyNumberFormat="1" applyFont="1" applyFill="1" applyBorder="1" applyAlignment="1" applyProtection="1">
      <alignment horizontal="center" vertical="center"/>
      <protection/>
    </xf>
    <xf numFmtId="196" fontId="7" fillId="0" borderId="103" xfId="0" applyNumberFormat="1" applyFont="1" applyFill="1" applyBorder="1" applyAlignment="1" applyProtection="1">
      <alignment horizontal="center" vertical="center"/>
      <protection/>
    </xf>
    <xf numFmtId="196" fontId="7" fillId="0" borderId="104" xfId="0" applyNumberFormat="1" applyFont="1" applyFill="1" applyBorder="1" applyAlignment="1" applyProtection="1">
      <alignment horizontal="center" vertical="center"/>
      <protection/>
    </xf>
    <xf numFmtId="196" fontId="7" fillId="0" borderId="105" xfId="0" applyNumberFormat="1" applyFont="1" applyFill="1" applyBorder="1" applyAlignment="1" applyProtection="1">
      <alignment horizontal="center" vertical="center"/>
      <protection/>
    </xf>
    <xf numFmtId="197" fontId="10" fillId="0" borderId="103" xfId="0" applyNumberFormat="1" applyFont="1" applyFill="1" applyBorder="1" applyAlignment="1" applyProtection="1">
      <alignment horizontal="center" vertical="center"/>
      <protection/>
    </xf>
    <xf numFmtId="197" fontId="10" fillId="0" borderId="104" xfId="0" applyNumberFormat="1" applyFont="1" applyFill="1" applyBorder="1" applyAlignment="1" applyProtection="1">
      <alignment horizontal="center" vertical="center"/>
      <protection/>
    </xf>
    <xf numFmtId="197" fontId="10" fillId="0" borderId="105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Т_т_ЛП_бакалавр заочна_2013_201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2"/>
  <sheetViews>
    <sheetView view="pageBreakPreview" zoomScale="75" zoomScaleNormal="50" zoomScaleSheetLayoutView="75" zoomScalePageLayoutView="0" workbookViewId="0" topLeftCell="A1">
      <selection activeCell="AW28" sqref="AW28"/>
    </sheetView>
  </sheetViews>
  <sheetFormatPr defaultColWidth="3.25390625" defaultRowHeight="12.75"/>
  <cols>
    <col min="1" max="3" width="3.25390625" style="1" customWidth="1"/>
    <col min="4" max="4" width="4.625" style="1" customWidth="1"/>
    <col min="5" max="6" width="3.25390625" style="1" customWidth="1"/>
    <col min="7" max="7" width="6.125" style="1" customWidth="1"/>
    <col min="8" max="8" width="5.125" style="1" customWidth="1"/>
    <col min="9" max="9" width="6.75390625" style="1" customWidth="1"/>
    <col min="10" max="13" width="3.25390625" style="1" customWidth="1"/>
    <col min="14" max="15" width="4.25390625" style="1" customWidth="1"/>
    <col min="16" max="16" width="4.375" style="1" customWidth="1"/>
    <col min="17" max="21" width="3.25390625" style="1" customWidth="1"/>
    <col min="22" max="22" width="4.625" style="1" customWidth="1"/>
    <col min="23" max="32" width="3.25390625" style="1" customWidth="1"/>
    <col min="33" max="33" width="4.00390625" style="1" customWidth="1"/>
    <col min="34" max="34" width="3.25390625" style="1" customWidth="1"/>
    <col min="35" max="35" width="5.75390625" style="1" customWidth="1"/>
    <col min="36" max="36" width="4.375" style="1" customWidth="1"/>
    <col min="37" max="41" width="3.25390625" style="1" customWidth="1"/>
    <col min="42" max="42" width="4.375" style="1" customWidth="1"/>
    <col min="43" max="43" width="3.25390625" style="1" customWidth="1"/>
    <col min="44" max="44" width="4.00390625" style="1" customWidth="1"/>
    <col min="45" max="45" width="4.375" style="1" customWidth="1"/>
    <col min="46" max="46" width="5.75390625" style="1" customWidth="1"/>
    <col min="47" max="49" width="5.00390625" style="1" customWidth="1"/>
    <col min="50" max="16384" width="3.25390625" style="1" customWidth="1"/>
  </cols>
  <sheetData>
    <row r="1" spans="1:53" ht="20.25">
      <c r="A1" s="615" t="s">
        <v>15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25" t="s">
        <v>82</v>
      </c>
      <c r="Q1" s="625"/>
      <c r="R1" s="625"/>
      <c r="S1" s="625"/>
      <c r="T1" s="625"/>
      <c r="U1" s="625"/>
      <c r="V1" s="625"/>
      <c r="W1" s="625"/>
      <c r="X1" s="625"/>
      <c r="Y1" s="625"/>
      <c r="Z1" s="625"/>
      <c r="AA1" s="625"/>
      <c r="AB1" s="625"/>
      <c r="AC1" s="625"/>
      <c r="AD1" s="625"/>
      <c r="AE1" s="625"/>
      <c r="AF1" s="625"/>
      <c r="AG1" s="625"/>
      <c r="AH1" s="625"/>
      <c r="AI1" s="625"/>
      <c r="AJ1" s="625"/>
      <c r="AK1" s="625"/>
      <c r="AL1" s="625"/>
      <c r="AM1" s="625"/>
      <c r="AN1" s="625"/>
      <c r="AO1" s="620"/>
      <c r="AP1" s="620"/>
      <c r="AQ1" s="620"/>
      <c r="AR1" s="620"/>
      <c r="AS1" s="620"/>
      <c r="AT1" s="620"/>
      <c r="AU1" s="620"/>
      <c r="AV1" s="620"/>
      <c r="AW1" s="620"/>
      <c r="AX1" s="620"/>
      <c r="AY1" s="620"/>
      <c r="AZ1" s="620"/>
      <c r="BA1" s="620"/>
    </row>
    <row r="2" spans="1:53" ht="20.25">
      <c r="A2" s="615"/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624" t="s">
        <v>16</v>
      </c>
      <c r="Q2" s="624"/>
      <c r="R2" s="624"/>
      <c r="S2" s="624"/>
      <c r="T2" s="624"/>
      <c r="U2" s="624"/>
      <c r="V2" s="624"/>
      <c r="W2" s="624"/>
      <c r="X2" s="624"/>
      <c r="Y2" s="624"/>
      <c r="Z2" s="624"/>
      <c r="AA2" s="624"/>
      <c r="AB2" s="624"/>
      <c r="AC2" s="624"/>
      <c r="AD2" s="624"/>
      <c r="AE2" s="624"/>
      <c r="AF2" s="624"/>
      <c r="AG2" s="624"/>
      <c r="AH2" s="624"/>
      <c r="AI2" s="624"/>
      <c r="AJ2" s="624"/>
      <c r="AK2" s="624"/>
      <c r="AL2" s="624"/>
      <c r="AM2" s="624"/>
      <c r="AN2" s="624"/>
      <c r="AO2" s="626"/>
      <c r="AP2" s="626"/>
      <c r="AQ2" s="626"/>
      <c r="AR2" s="626"/>
      <c r="AS2" s="626"/>
      <c r="AT2" s="626"/>
      <c r="AU2" s="626"/>
      <c r="AV2" s="626"/>
      <c r="AW2" s="626"/>
      <c r="AX2" s="626"/>
      <c r="AY2" s="626"/>
      <c r="AZ2" s="626"/>
      <c r="BA2" s="626"/>
    </row>
    <row r="3" spans="1:53" ht="20.25">
      <c r="A3" s="615" t="s">
        <v>32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5"/>
      <c r="P3" s="624"/>
      <c r="Q3" s="624"/>
      <c r="R3" s="624"/>
      <c r="S3" s="624"/>
      <c r="T3" s="624"/>
      <c r="U3" s="624"/>
      <c r="V3" s="624"/>
      <c r="W3" s="624"/>
      <c r="X3" s="624"/>
      <c r="Y3" s="624"/>
      <c r="Z3" s="624"/>
      <c r="AA3" s="624"/>
      <c r="AB3" s="624"/>
      <c r="AC3" s="624"/>
      <c r="AD3" s="624"/>
      <c r="AE3" s="624"/>
      <c r="AF3" s="624"/>
      <c r="AG3" s="624"/>
      <c r="AH3" s="624"/>
      <c r="AI3" s="624"/>
      <c r="AJ3" s="624"/>
      <c r="AK3" s="624"/>
      <c r="AL3" s="624"/>
      <c r="AM3" s="624"/>
      <c r="AN3" s="624"/>
      <c r="AO3" s="622"/>
      <c r="AP3" s="622"/>
      <c r="AQ3" s="622"/>
      <c r="AR3" s="622"/>
      <c r="AS3" s="622"/>
      <c r="AT3" s="622"/>
      <c r="AU3" s="622"/>
      <c r="AV3" s="622"/>
      <c r="AW3" s="622"/>
      <c r="AX3" s="622"/>
      <c r="AY3" s="622"/>
      <c r="AZ3" s="622"/>
      <c r="BA3" s="622"/>
    </row>
    <row r="4" spans="1:53" ht="18.75">
      <c r="A4" s="623"/>
      <c r="B4" s="623"/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09" t="s">
        <v>83</v>
      </c>
      <c r="Q4" s="609"/>
      <c r="R4" s="609"/>
      <c r="S4" s="609"/>
      <c r="T4" s="609"/>
      <c r="U4" s="609"/>
      <c r="V4" s="609"/>
      <c r="W4" s="609"/>
      <c r="X4" s="609"/>
      <c r="Y4" s="609"/>
      <c r="Z4" s="609"/>
      <c r="AA4" s="609"/>
      <c r="AB4" s="609"/>
      <c r="AC4" s="609"/>
      <c r="AD4" s="609"/>
      <c r="AE4" s="609"/>
      <c r="AF4" s="609"/>
      <c r="AG4" s="609"/>
      <c r="AH4" s="609"/>
      <c r="AI4" s="609"/>
      <c r="AJ4" s="609"/>
      <c r="AK4" s="609"/>
      <c r="AL4" s="609"/>
      <c r="AM4" s="609"/>
      <c r="AN4" s="609"/>
      <c r="AO4" s="613" t="s">
        <v>213</v>
      </c>
      <c r="AP4" s="613"/>
      <c r="AQ4" s="613"/>
      <c r="AR4" s="613"/>
      <c r="AS4" s="613"/>
      <c r="AT4" s="613"/>
      <c r="AU4" s="613"/>
      <c r="AV4" s="613"/>
      <c r="AW4" s="613"/>
      <c r="AX4" s="613"/>
      <c r="AY4" s="613"/>
      <c r="AZ4" s="613"/>
      <c r="BA4" s="613"/>
    </row>
    <row r="5" spans="1:53" ht="18.75" customHeight="1">
      <c r="A5" s="615" t="s">
        <v>104</v>
      </c>
      <c r="B5" s="615"/>
      <c r="C5" s="615"/>
      <c r="D5" s="615"/>
      <c r="E5" s="615"/>
      <c r="F5" s="615"/>
      <c r="G5" s="615"/>
      <c r="H5" s="615"/>
      <c r="I5" s="615"/>
      <c r="J5" s="615"/>
      <c r="K5" s="615"/>
      <c r="L5" s="615"/>
      <c r="M5" s="615"/>
      <c r="N5" s="615"/>
      <c r="O5" s="615"/>
      <c r="P5" s="621" t="s">
        <v>84</v>
      </c>
      <c r="Q5" s="621"/>
      <c r="R5" s="621"/>
      <c r="S5" s="621"/>
      <c r="T5" s="621"/>
      <c r="U5" s="621"/>
      <c r="V5" s="621"/>
      <c r="W5" s="621"/>
      <c r="X5" s="621"/>
      <c r="Y5" s="621"/>
      <c r="Z5" s="621"/>
      <c r="AA5" s="621"/>
      <c r="AB5" s="621"/>
      <c r="AC5" s="621"/>
      <c r="AD5" s="621"/>
      <c r="AE5" s="621"/>
      <c r="AF5" s="621"/>
      <c r="AG5" s="621"/>
      <c r="AH5" s="621"/>
      <c r="AI5" s="621"/>
      <c r="AJ5" s="621"/>
      <c r="AK5" s="621"/>
      <c r="AL5" s="621"/>
      <c r="AM5" s="621"/>
      <c r="AN5" s="621"/>
      <c r="AO5" s="613"/>
      <c r="AP5" s="613"/>
      <c r="AQ5" s="613"/>
      <c r="AR5" s="613"/>
      <c r="AS5" s="613"/>
      <c r="AT5" s="613"/>
      <c r="AU5" s="613"/>
      <c r="AV5" s="613"/>
      <c r="AW5" s="613"/>
      <c r="AX5" s="613"/>
      <c r="AY5" s="613"/>
      <c r="AZ5" s="613"/>
      <c r="BA5" s="613"/>
    </row>
    <row r="6" spans="1:53" s="5" customFormat="1" ht="20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612" t="s">
        <v>210</v>
      </c>
      <c r="Q6" s="612"/>
      <c r="R6" s="612"/>
      <c r="S6" s="612"/>
      <c r="T6" s="612"/>
      <c r="U6" s="612"/>
      <c r="V6" s="612"/>
      <c r="W6" s="612"/>
      <c r="X6" s="612"/>
      <c r="Y6" s="612"/>
      <c r="Z6" s="612"/>
      <c r="AA6" s="612"/>
      <c r="AB6" s="612"/>
      <c r="AC6" s="612"/>
      <c r="AD6" s="612"/>
      <c r="AE6" s="612"/>
      <c r="AF6" s="612"/>
      <c r="AG6" s="612"/>
      <c r="AH6" s="612"/>
      <c r="AI6" s="612"/>
      <c r="AJ6" s="612"/>
      <c r="AK6" s="612"/>
      <c r="AL6" s="612"/>
      <c r="AM6" s="612"/>
      <c r="AN6" s="612"/>
      <c r="AO6" s="613" t="s">
        <v>85</v>
      </c>
      <c r="AP6" s="614"/>
      <c r="AQ6" s="614"/>
      <c r="AR6" s="614"/>
      <c r="AS6" s="614"/>
      <c r="AT6" s="614"/>
      <c r="AU6" s="614"/>
      <c r="AV6" s="614"/>
      <c r="AW6" s="614"/>
      <c r="AX6" s="614"/>
      <c r="AY6" s="614"/>
      <c r="AZ6" s="614"/>
      <c r="BA6" s="614"/>
    </row>
    <row r="7" spans="1:53" s="5" customFormat="1" ht="18.75" customHeight="1">
      <c r="A7" s="615" t="s">
        <v>209</v>
      </c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6" t="s">
        <v>211</v>
      </c>
      <c r="Q7" s="617"/>
      <c r="R7" s="617"/>
      <c r="S7" s="617"/>
      <c r="T7" s="617"/>
      <c r="U7" s="617"/>
      <c r="V7" s="617"/>
      <c r="W7" s="617"/>
      <c r="X7" s="617"/>
      <c r="Y7" s="617"/>
      <c r="Z7" s="617"/>
      <c r="AA7" s="617"/>
      <c r="AB7" s="617"/>
      <c r="AC7" s="617"/>
      <c r="AD7" s="617"/>
      <c r="AE7" s="617"/>
      <c r="AF7" s="617"/>
      <c r="AG7" s="617"/>
      <c r="AH7" s="617"/>
      <c r="AI7" s="617"/>
      <c r="AJ7" s="617"/>
      <c r="AK7" s="617"/>
      <c r="AL7" s="617"/>
      <c r="AM7" s="617"/>
      <c r="AN7" s="617"/>
      <c r="AO7" s="618" t="s">
        <v>86</v>
      </c>
      <c r="AP7" s="619"/>
      <c r="AQ7" s="619"/>
      <c r="AR7" s="619"/>
      <c r="AS7" s="619"/>
      <c r="AT7" s="619"/>
      <c r="AU7" s="619"/>
      <c r="AV7" s="619"/>
      <c r="AW7" s="619"/>
      <c r="AX7" s="619"/>
      <c r="AY7" s="619"/>
      <c r="AZ7" s="619"/>
      <c r="BA7" s="619"/>
    </row>
    <row r="8" spans="1:53" s="5" customFormat="1" ht="18.75" customHeight="1">
      <c r="A8" s="620"/>
      <c r="B8" s="620"/>
      <c r="C8" s="620"/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620"/>
      <c r="O8" s="620"/>
      <c r="P8" s="616" t="s">
        <v>212</v>
      </c>
      <c r="Q8" s="617"/>
      <c r="R8" s="617"/>
      <c r="S8" s="617"/>
      <c r="T8" s="617"/>
      <c r="U8" s="617"/>
      <c r="V8" s="617"/>
      <c r="W8" s="617"/>
      <c r="X8" s="617"/>
      <c r="Y8" s="617"/>
      <c r="Z8" s="617"/>
      <c r="AA8" s="617"/>
      <c r="AB8" s="617"/>
      <c r="AC8" s="617"/>
      <c r="AD8" s="617"/>
      <c r="AE8" s="617"/>
      <c r="AF8" s="617"/>
      <c r="AG8" s="617"/>
      <c r="AH8" s="617"/>
      <c r="AI8" s="617"/>
      <c r="AJ8" s="617"/>
      <c r="AK8" s="617"/>
      <c r="AL8" s="617"/>
      <c r="AM8" s="617"/>
      <c r="AN8" s="617"/>
      <c r="AO8" s="619"/>
      <c r="AP8" s="619"/>
      <c r="AQ8" s="619"/>
      <c r="AR8" s="619"/>
      <c r="AS8" s="619"/>
      <c r="AT8" s="619"/>
      <c r="AU8" s="619"/>
      <c r="AV8" s="619"/>
      <c r="AW8" s="619"/>
      <c r="AX8" s="619"/>
      <c r="AY8" s="619"/>
      <c r="AZ8" s="619"/>
      <c r="BA8" s="619"/>
    </row>
    <row r="9" spans="16:53" s="5" customFormat="1" ht="18.75" customHeight="1">
      <c r="P9" s="621" t="s">
        <v>87</v>
      </c>
      <c r="Q9" s="621"/>
      <c r="R9" s="621"/>
      <c r="S9" s="621"/>
      <c r="T9" s="621"/>
      <c r="U9" s="621"/>
      <c r="V9" s="621"/>
      <c r="W9" s="621"/>
      <c r="X9" s="621"/>
      <c r="Y9" s="621"/>
      <c r="Z9" s="621"/>
      <c r="AA9" s="621"/>
      <c r="AB9" s="621"/>
      <c r="AC9" s="621"/>
      <c r="AD9" s="621"/>
      <c r="AE9" s="621"/>
      <c r="AF9" s="621"/>
      <c r="AG9" s="621"/>
      <c r="AH9" s="621"/>
      <c r="AI9" s="621"/>
      <c r="AJ9" s="621"/>
      <c r="AK9" s="621"/>
      <c r="AL9" s="621"/>
      <c r="AM9" s="621"/>
      <c r="AN9" s="621"/>
      <c r="AO9" s="619"/>
      <c r="AP9" s="619"/>
      <c r="AQ9" s="619"/>
      <c r="AR9" s="619"/>
      <c r="AS9" s="619"/>
      <c r="AT9" s="619"/>
      <c r="AU9" s="619"/>
      <c r="AV9" s="619"/>
      <c r="AW9" s="619"/>
      <c r="AX9" s="619"/>
      <c r="AY9" s="619"/>
      <c r="AZ9" s="619"/>
      <c r="BA9" s="619"/>
    </row>
    <row r="10" spans="41:53" s="5" customFormat="1" ht="18.75" customHeight="1"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</row>
    <row r="11" spans="1:53" s="5" customFormat="1" ht="18.75">
      <c r="A11" s="609" t="s">
        <v>88</v>
      </c>
      <c r="B11" s="609"/>
      <c r="C11" s="609"/>
      <c r="D11" s="609"/>
      <c r="E11" s="609"/>
      <c r="F11" s="609"/>
      <c r="G11" s="609"/>
      <c r="H11" s="609"/>
      <c r="I11" s="609"/>
      <c r="J11" s="609"/>
      <c r="K11" s="609"/>
      <c r="L11" s="609"/>
      <c r="M11" s="609"/>
      <c r="N11" s="609"/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09"/>
      <c r="AB11" s="609"/>
      <c r="AC11" s="609"/>
      <c r="AD11" s="609"/>
      <c r="AE11" s="609"/>
      <c r="AF11" s="609"/>
      <c r="AG11" s="609"/>
      <c r="AH11" s="609"/>
      <c r="AI11" s="609"/>
      <c r="AJ11" s="609"/>
      <c r="AK11" s="609"/>
      <c r="AL11" s="609"/>
      <c r="AM11" s="609"/>
      <c r="AN11" s="609"/>
      <c r="AO11" s="609"/>
      <c r="AP11" s="609"/>
      <c r="AQ11" s="609"/>
      <c r="AR11" s="609"/>
      <c r="AS11" s="609"/>
      <c r="AT11" s="609"/>
      <c r="AU11" s="609"/>
      <c r="AV11" s="609"/>
      <c r="AW11" s="609"/>
      <c r="AX11" s="609"/>
      <c r="AY11" s="609"/>
      <c r="AZ11" s="609"/>
      <c r="BA11" s="609"/>
    </row>
    <row r="12" spans="1:53" s="5" customFormat="1" ht="18.75" customHeight="1">
      <c r="A12" s="610" t="s">
        <v>12</v>
      </c>
      <c r="B12" s="603" t="s">
        <v>0</v>
      </c>
      <c r="C12" s="603"/>
      <c r="D12" s="603"/>
      <c r="E12" s="603"/>
      <c r="F12" s="603" t="s">
        <v>1</v>
      </c>
      <c r="G12" s="603"/>
      <c r="H12" s="603"/>
      <c r="I12" s="603"/>
      <c r="J12" s="604" t="s">
        <v>2</v>
      </c>
      <c r="K12" s="540"/>
      <c r="L12" s="540"/>
      <c r="M12" s="540"/>
      <c r="N12" s="540"/>
      <c r="O12" s="611" t="s">
        <v>3</v>
      </c>
      <c r="P12" s="540"/>
      <c r="Q12" s="540"/>
      <c r="R12" s="541"/>
      <c r="S12" s="605" t="s">
        <v>4</v>
      </c>
      <c r="T12" s="606"/>
      <c r="U12" s="606"/>
      <c r="V12" s="606"/>
      <c r="W12" s="607"/>
      <c r="X12" s="603" t="s">
        <v>5</v>
      </c>
      <c r="Y12" s="603"/>
      <c r="Z12" s="603"/>
      <c r="AA12" s="603"/>
      <c r="AB12" s="605" t="s">
        <v>6</v>
      </c>
      <c r="AC12" s="608"/>
      <c r="AD12" s="608"/>
      <c r="AE12" s="607"/>
      <c r="AF12" s="605" t="s">
        <v>7</v>
      </c>
      <c r="AG12" s="608"/>
      <c r="AH12" s="608"/>
      <c r="AI12" s="607"/>
      <c r="AJ12" s="605" t="s">
        <v>8</v>
      </c>
      <c r="AK12" s="608"/>
      <c r="AL12" s="608"/>
      <c r="AM12" s="608"/>
      <c r="AN12" s="607"/>
      <c r="AO12" s="603" t="s">
        <v>9</v>
      </c>
      <c r="AP12" s="603"/>
      <c r="AQ12" s="603"/>
      <c r="AR12" s="603"/>
      <c r="AS12" s="605" t="s">
        <v>10</v>
      </c>
      <c r="AT12" s="606"/>
      <c r="AU12" s="606"/>
      <c r="AV12" s="606"/>
      <c r="AW12" s="607"/>
      <c r="AX12" s="606" t="s">
        <v>11</v>
      </c>
      <c r="AY12" s="608"/>
      <c r="AZ12" s="608"/>
      <c r="BA12" s="607"/>
    </row>
    <row r="13" spans="1:53" ht="15.75">
      <c r="A13" s="610"/>
      <c r="B13" s="441">
        <v>1</v>
      </c>
      <c r="C13" s="441">
        <v>2</v>
      </c>
      <c r="D13" s="441">
        <v>3</v>
      </c>
      <c r="E13" s="441">
        <v>4</v>
      </c>
      <c r="F13" s="441">
        <v>5</v>
      </c>
      <c r="G13" s="441">
        <v>6</v>
      </c>
      <c r="H13" s="441">
        <v>7</v>
      </c>
      <c r="I13" s="441">
        <v>8</v>
      </c>
      <c r="J13" s="441">
        <v>9</v>
      </c>
      <c r="K13" s="441">
        <v>10</v>
      </c>
      <c r="L13" s="441">
        <v>11</v>
      </c>
      <c r="M13" s="441">
        <v>12</v>
      </c>
      <c r="N13" s="441">
        <v>13</v>
      </c>
      <c r="O13" s="441">
        <v>14</v>
      </c>
      <c r="P13" s="441">
        <v>15</v>
      </c>
      <c r="Q13" s="441">
        <v>16</v>
      </c>
      <c r="R13" s="441">
        <v>17</v>
      </c>
      <c r="S13" s="441">
        <v>18</v>
      </c>
      <c r="T13" s="441">
        <v>19</v>
      </c>
      <c r="U13" s="441">
        <v>20</v>
      </c>
      <c r="V13" s="441">
        <v>21</v>
      </c>
      <c r="W13" s="441">
        <v>22</v>
      </c>
      <c r="X13" s="441">
        <v>23</v>
      </c>
      <c r="Y13" s="441">
        <v>24</v>
      </c>
      <c r="Z13" s="441">
        <v>25</v>
      </c>
      <c r="AA13" s="441">
        <v>26</v>
      </c>
      <c r="AB13" s="441">
        <v>27</v>
      </c>
      <c r="AC13" s="441">
        <v>28</v>
      </c>
      <c r="AD13" s="441">
        <v>29</v>
      </c>
      <c r="AE13" s="441">
        <v>30</v>
      </c>
      <c r="AF13" s="441">
        <v>31</v>
      </c>
      <c r="AG13" s="441">
        <v>32</v>
      </c>
      <c r="AH13" s="441">
        <v>33</v>
      </c>
      <c r="AI13" s="441">
        <v>34</v>
      </c>
      <c r="AJ13" s="441">
        <v>35</v>
      </c>
      <c r="AK13" s="441">
        <v>36</v>
      </c>
      <c r="AL13" s="441">
        <v>37</v>
      </c>
      <c r="AM13" s="441">
        <v>38</v>
      </c>
      <c r="AN13" s="441">
        <v>39</v>
      </c>
      <c r="AO13" s="441">
        <v>40</v>
      </c>
      <c r="AP13" s="441">
        <v>41</v>
      </c>
      <c r="AQ13" s="441">
        <v>42</v>
      </c>
      <c r="AR13" s="441">
        <v>43</v>
      </c>
      <c r="AS13" s="441">
        <v>44</v>
      </c>
      <c r="AT13" s="441">
        <v>45</v>
      </c>
      <c r="AU13" s="441">
        <v>46</v>
      </c>
      <c r="AV13" s="441">
        <v>47</v>
      </c>
      <c r="AW13" s="441">
        <v>48</v>
      </c>
      <c r="AX13" s="441">
        <v>49</v>
      </c>
      <c r="AY13" s="441">
        <v>50</v>
      </c>
      <c r="AZ13" s="441">
        <v>51</v>
      </c>
      <c r="BA13" s="441">
        <v>52</v>
      </c>
    </row>
    <row r="14" spans="1:53" ht="18" customHeight="1">
      <c r="A14" s="442" t="s">
        <v>89</v>
      </c>
      <c r="B14" s="443" t="s">
        <v>44</v>
      </c>
      <c r="C14" s="444"/>
      <c r="D14" s="445"/>
      <c r="E14" s="443"/>
      <c r="F14" s="443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2" t="s">
        <v>17</v>
      </c>
      <c r="R14" s="2" t="s">
        <v>44</v>
      </c>
      <c r="S14" s="2" t="s">
        <v>18</v>
      </c>
      <c r="T14" s="2" t="s">
        <v>18</v>
      </c>
      <c r="U14" s="2"/>
      <c r="V14" s="2"/>
      <c r="W14" s="2"/>
      <c r="X14" s="2"/>
      <c r="Y14" s="2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444"/>
      <c r="AL14" s="444"/>
      <c r="AM14" s="444"/>
      <c r="AN14" s="444"/>
      <c r="AO14" s="444"/>
      <c r="AP14" s="2"/>
      <c r="AQ14" s="2" t="s">
        <v>17</v>
      </c>
      <c r="AR14" s="2" t="s">
        <v>18</v>
      </c>
      <c r="AS14" s="2" t="s">
        <v>18</v>
      </c>
      <c r="AT14" s="2" t="s">
        <v>18</v>
      </c>
      <c r="AU14" s="2" t="s">
        <v>18</v>
      </c>
      <c r="AV14" s="2" t="s">
        <v>18</v>
      </c>
      <c r="AW14" s="2" t="s">
        <v>18</v>
      </c>
      <c r="AX14" s="2" t="s">
        <v>18</v>
      </c>
      <c r="AY14" s="2" t="s">
        <v>18</v>
      </c>
      <c r="AZ14" s="2" t="s">
        <v>18</v>
      </c>
      <c r="BA14" s="2" t="s">
        <v>18</v>
      </c>
    </row>
    <row r="15" spans="1:53" s="4" customFormat="1" ht="20.25" customHeight="1">
      <c r="A15" s="446" t="s">
        <v>90</v>
      </c>
      <c r="B15" s="443" t="s">
        <v>44</v>
      </c>
      <c r="C15" s="444"/>
      <c r="D15" s="446"/>
      <c r="E15" s="446"/>
      <c r="F15" s="443"/>
      <c r="G15" s="444"/>
      <c r="H15" s="444"/>
      <c r="I15" s="444"/>
      <c r="J15" s="444"/>
      <c r="K15" s="444"/>
      <c r="L15" s="444"/>
      <c r="M15" s="444"/>
      <c r="N15" s="444"/>
      <c r="O15" s="444"/>
      <c r="P15" s="444"/>
      <c r="Q15" s="2" t="s">
        <v>17</v>
      </c>
      <c r="R15" s="2" t="s">
        <v>44</v>
      </c>
      <c r="S15" s="2" t="s">
        <v>18</v>
      </c>
      <c r="T15" s="2" t="s">
        <v>18</v>
      </c>
      <c r="U15" s="2"/>
      <c r="V15" s="2"/>
      <c r="W15" s="2"/>
      <c r="X15" s="2"/>
      <c r="Y15" s="2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4"/>
      <c r="AK15" s="444"/>
      <c r="AL15" s="444"/>
      <c r="AM15" s="444"/>
      <c r="AN15" s="444"/>
      <c r="AO15" s="444"/>
      <c r="AP15" s="2"/>
      <c r="AQ15" s="2" t="s">
        <v>17</v>
      </c>
      <c r="AR15" s="2" t="s">
        <v>18</v>
      </c>
      <c r="AS15" s="2" t="s">
        <v>18</v>
      </c>
      <c r="AT15" s="2" t="s">
        <v>18</v>
      </c>
      <c r="AU15" s="2" t="s">
        <v>18</v>
      </c>
      <c r="AV15" s="2" t="s">
        <v>18</v>
      </c>
      <c r="AW15" s="2" t="s">
        <v>18</v>
      </c>
      <c r="AX15" s="2" t="s">
        <v>18</v>
      </c>
      <c r="AY15" s="2" t="s">
        <v>18</v>
      </c>
      <c r="AZ15" s="2" t="s">
        <v>18</v>
      </c>
      <c r="BA15" s="2" t="s">
        <v>18</v>
      </c>
    </row>
    <row r="16" spans="1:53" ht="19.5" customHeight="1">
      <c r="A16" s="446" t="s">
        <v>91</v>
      </c>
      <c r="B16" s="443" t="s">
        <v>44</v>
      </c>
      <c r="C16" s="444" t="s">
        <v>214</v>
      </c>
      <c r="D16" s="446"/>
      <c r="E16" s="446"/>
      <c r="F16" s="443"/>
      <c r="G16" s="444"/>
      <c r="H16" s="444"/>
      <c r="I16" s="444"/>
      <c r="J16" s="444"/>
      <c r="K16" s="444"/>
      <c r="L16" s="444"/>
      <c r="M16" s="444"/>
      <c r="N16" s="444"/>
      <c r="O16" s="444"/>
      <c r="P16" s="444"/>
      <c r="Q16" s="2" t="s">
        <v>17</v>
      </c>
      <c r="R16" s="2" t="s">
        <v>80</v>
      </c>
      <c r="S16" s="2" t="s">
        <v>44</v>
      </c>
      <c r="T16" s="2" t="s">
        <v>18</v>
      </c>
      <c r="U16" s="2"/>
      <c r="V16" s="2"/>
      <c r="W16" s="2"/>
      <c r="X16" s="2"/>
      <c r="Y16" s="2"/>
      <c r="Z16" s="444"/>
      <c r="AA16" s="444"/>
      <c r="AB16" s="444"/>
      <c r="AC16" s="444"/>
      <c r="AD16" s="444"/>
      <c r="AE16" s="444"/>
      <c r="AF16" s="444"/>
      <c r="AG16" s="444"/>
      <c r="AH16" s="444"/>
      <c r="AI16" s="444"/>
      <c r="AJ16" s="444"/>
      <c r="AK16" s="444"/>
      <c r="AL16" s="444"/>
      <c r="AM16" s="444"/>
      <c r="AN16" s="444"/>
      <c r="AO16" s="444"/>
      <c r="AP16" s="444" t="s">
        <v>215</v>
      </c>
      <c r="AQ16" s="2" t="s">
        <v>17</v>
      </c>
      <c r="AR16" s="2" t="s">
        <v>18</v>
      </c>
      <c r="AS16" s="2" t="s">
        <v>18</v>
      </c>
      <c r="AT16" s="2" t="s">
        <v>18</v>
      </c>
      <c r="AU16" s="2" t="s">
        <v>18</v>
      </c>
      <c r="AV16" s="2" t="s">
        <v>18</v>
      </c>
      <c r="AW16" s="2" t="s">
        <v>18</v>
      </c>
      <c r="AX16" s="2" t="s">
        <v>18</v>
      </c>
      <c r="AY16" s="2" t="s">
        <v>18</v>
      </c>
      <c r="AZ16" s="2" t="s">
        <v>18</v>
      </c>
      <c r="BA16" s="2" t="s">
        <v>18</v>
      </c>
    </row>
    <row r="17" spans="1:53" ht="19.5" customHeight="1">
      <c r="A17" s="446" t="s">
        <v>92</v>
      </c>
      <c r="B17" s="443" t="s">
        <v>44</v>
      </c>
      <c r="C17" s="444" t="s">
        <v>214</v>
      </c>
      <c r="D17" s="446"/>
      <c r="E17" s="446"/>
      <c r="F17" s="443"/>
      <c r="G17" s="444"/>
      <c r="H17" s="444"/>
      <c r="I17" s="444"/>
      <c r="J17" s="444"/>
      <c r="K17" s="444"/>
      <c r="L17" s="444"/>
      <c r="M17" s="444"/>
      <c r="N17" s="444"/>
      <c r="O17" s="444"/>
      <c r="P17" s="444"/>
      <c r="Q17" s="2" t="s">
        <v>17</v>
      </c>
      <c r="R17" s="2" t="s">
        <v>80</v>
      </c>
      <c r="S17" s="2" t="s">
        <v>44</v>
      </c>
      <c r="T17" s="2" t="s">
        <v>18</v>
      </c>
      <c r="U17" s="2"/>
      <c r="V17" s="2"/>
      <c r="W17" s="2"/>
      <c r="X17" s="2"/>
      <c r="Y17" s="2"/>
      <c r="Z17" s="444"/>
      <c r="AA17" s="444"/>
      <c r="AB17" s="444"/>
      <c r="AC17" s="444"/>
      <c r="AD17" s="444"/>
      <c r="AE17" s="444"/>
      <c r="AF17" s="444"/>
      <c r="AG17" s="444"/>
      <c r="AH17" s="444"/>
      <c r="AI17" s="444"/>
      <c r="AJ17" s="444"/>
      <c r="AK17" s="444"/>
      <c r="AL17" s="444"/>
      <c r="AM17" s="444"/>
      <c r="AN17" s="444"/>
      <c r="AO17" s="444"/>
      <c r="AP17" s="444" t="s">
        <v>215</v>
      </c>
      <c r="AQ17" s="2" t="s">
        <v>17</v>
      </c>
      <c r="AR17" s="447" t="s">
        <v>18</v>
      </c>
      <c r="AS17" s="447" t="s">
        <v>18</v>
      </c>
      <c r="AT17" s="2" t="s">
        <v>18</v>
      </c>
      <c r="AU17" s="2" t="s">
        <v>18</v>
      </c>
      <c r="AV17" s="447" t="s">
        <v>18</v>
      </c>
      <c r="AW17" s="447" t="s">
        <v>18</v>
      </c>
      <c r="AX17" s="2" t="s">
        <v>18</v>
      </c>
      <c r="AY17" s="2" t="s">
        <v>18</v>
      </c>
      <c r="AZ17" s="2" t="s">
        <v>18</v>
      </c>
      <c r="BA17" s="2" t="s">
        <v>18</v>
      </c>
    </row>
    <row r="18" spans="1:53" s="46" customFormat="1" ht="19.5" customHeight="1">
      <c r="A18" s="446" t="s">
        <v>93</v>
      </c>
      <c r="B18" s="2" t="s">
        <v>13</v>
      </c>
      <c r="C18" s="448" t="s">
        <v>13</v>
      </c>
      <c r="D18" s="448" t="s">
        <v>13</v>
      </c>
      <c r="E18" s="448" t="s">
        <v>13</v>
      </c>
      <c r="F18" s="448" t="s">
        <v>13</v>
      </c>
      <c r="G18" s="448" t="s">
        <v>13</v>
      </c>
      <c r="H18" s="448" t="s">
        <v>13</v>
      </c>
      <c r="I18" s="448" t="s">
        <v>13</v>
      </c>
      <c r="J18" s="448" t="s">
        <v>13</v>
      </c>
      <c r="K18" s="448" t="s">
        <v>13</v>
      </c>
      <c r="L18" s="448" t="s">
        <v>13</v>
      </c>
      <c r="M18" s="2" t="s">
        <v>13</v>
      </c>
      <c r="N18" s="448" t="s">
        <v>13</v>
      </c>
      <c r="O18" s="448" t="s">
        <v>13</v>
      </c>
      <c r="P18" s="448" t="s">
        <v>94</v>
      </c>
      <c r="Q18" s="448" t="s">
        <v>94</v>
      </c>
      <c r="R18" s="2"/>
      <c r="S18" s="444"/>
      <c r="T18" s="444"/>
      <c r="U18" s="448"/>
      <c r="V18" s="2"/>
      <c r="W18" s="444"/>
      <c r="X18" s="444"/>
      <c r="Y18" s="444"/>
      <c r="Z18" s="444"/>
      <c r="AA18" s="444"/>
      <c r="AB18" s="444"/>
      <c r="AC18" s="2"/>
      <c r="AD18" s="2"/>
      <c r="AE18" s="448"/>
      <c r="AF18" s="448"/>
      <c r="AG18" s="448"/>
      <c r="AH18" s="2"/>
      <c r="AI18" s="448"/>
      <c r="AJ18" s="448"/>
      <c r="AK18" s="448"/>
      <c r="AL18" s="448"/>
      <c r="AM18" s="448"/>
      <c r="AN18" s="448"/>
      <c r="AO18" s="448"/>
      <c r="AP18" s="448"/>
      <c r="AQ18" s="448"/>
      <c r="AR18" s="448"/>
      <c r="AS18" s="448" t="s">
        <v>216</v>
      </c>
      <c r="AT18" s="445" t="s">
        <v>216</v>
      </c>
      <c r="AU18" s="445" t="s">
        <v>216</v>
      </c>
      <c r="AV18" s="445" t="s">
        <v>216</v>
      </c>
      <c r="AW18" s="445" t="s">
        <v>216</v>
      </c>
      <c r="AX18" s="445" t="s">
        <v>216</v>
      </c>
      <c r="AY18" s="445" t="s">
        <v>216</v>
      </c>
      <c r="AZ18" s="445" t="s">
        <v>216</v>
      </c>
      <c r="BA18" s="445" t="s">
        <v>216</v>
      </c>
    </row>
    <row r="19" spans="1:53" ht="19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2" ht="19.5" customHeight="1">
      <c r="A20" s="601" t="s">
        <v>95</v>
      </c>
      <c r="B20" s="601"/>
      <c r="C20" s="601"/>
      <c r="D20" s="601"/>
      <c r="E20" s="601"/>
      <c r="F20" s="601"/>
      <c r="G20" s="601"/>
      <c r="H20" s="601"/>
      <c r="I20" s="601"/>
      <c r="J20" s="596"/>
      <c r="K20" s="596"/>
      <c r="L20" s="596"/>
      <c r="M20" s="596"/>
      <c r="N20" s="596"/>
      <c r="O20" s="596"/>
      <c r="P20" s="596"/>
      <c r="Q20" s="596"/>
      <c r="R20" s="596"/>
      <c r="S20" s="596"/>
      <c r="T20" s="596"/>
      <c r="U20" s="596"/>
      <c r="V20" s="596"/>
      <c r="W20" s="596"/>
      <c r="X20" s="596"/>
      <c r="Y20" s="596"/>
      <c r="Z20" s="596"/>
      <c r="AA20" s="596"/>
      <c r="AB20" s="596"/>
      <c r="AC20" s="596"/>
      <c r="AD20" s="596"/>
      <c r="AE20" s="596"/>
      <c r="AF20" s="596"/>
      <c r="AG20" s="596"/>
      <c r="AH20" s="596"/>
      <c r="AI20" s="596"/>
      <c r="AJ20" s="596"/>
      <c r="AK20" s="596"/>
      <c r="AL20" s="596"/>
      <c r="AM20" s="596"/>
      <c r="AN20" s="596"/>
      <c r="AO20" s="596"/>
      <c r="AP20" s="596"/>
      <c r="AQ20" s="596"/>
      <c r="AR20" s="596"/>
      <c r="AS20" s="596"/>
      <c r="AT20" s="596"/>
      <c r="AU20" s="596"/>
      <c r="AV20" s="602"/>
      <c r="AW20" s="602"/>
      <c r="AX20" s="602"/>
      <c r="AY20" s="602"/>
      <c r="AZ20" s="602"/>
    </row>
    <row r="21" spans="1:53" s="3" customFormat="1" ht="18.75">
      <c r="A21" s="1"/>
      <c r="B21" s="1"/>
      <c r="C21" s="1"/>
      <c r="D21" s="1"/>
      <c r="E21" s="1"/>
      <c r="F21" s="1"/>
      <c r="G21" s="1"/>
      <c r="H21" s="1"/>
      <c r="I21" s="1"/>
      <c r="J21" s="29"/>
      <c r="K21" s="29"/>
      <c r="L21" s="29"/>
      <c r="M21" s="29"/>
      <c r="N21" s="29"/>
      <c r="O21" s="1"/>
      <c r="P21" s="1"/>
      <c r="Q21" s="29"/>
      <c r="R21" s="29"/>
      <c r="S21" s="29"/>
      <c r="T21" s="29"/>
      <c r="U21" s="29"/>
      <c r="V21" s="29"/>
      <c r="W21" s="5"/>
      <c r="X21" s="5"/>
      <c r="Y21" s="29"/>
      <c r="Z21" s="29"/>
      <c r="AA21" s="29"/>
      <c r="AB21" s="29"/>
      <c r="AC21" s="29"/>
      <c r="AD21" s="29"/>
      <c r="AE21" s="5"/>
      <c r="AF21" s="5"/>
      <c r="AG21" s="29"/>
      <c r="AH21" s="29"/>
      <c r="AI21" s="29"/>
      <c r="AJ21" s="29"/>
      <c r="AK21" s="5"/>
      <c r="AL21" s="5"/>
      <c r="AM21" s="29"/>
      <c r="AN21" s="29"/>
      <c r="AO21" s="29"/>
      <c r="AP21" s="29"/>
      <c r="AQ21" s="33"/>
      <c r="AR21" s="5"/>
      <c r="AS21" s="34"/>
      <c r="AT21" s="35"/>
      <c r="AU21" s="35"/>
      <c r="AV21" s="35"/>
      <c r="AW21" s="35"/>
      <c r="AX21" s="5"/>
      <c r="AY21" s="36"/>
      <c r="AZ21" s="36"/>
      <c r="BA21" s="36"/>
    </row>
    <row r="22" spans="1:53" ht="20.25">
      <c r="A22" s="37" t="s">
        <v>219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9"/>
      <c r="AX22" s="39"/>
      <c r="AY22" s="39"/>
      <c r="AZ22" s="39"/>
      <c r="BA22" s="5"/>
    </row>
    <row r="23" spans="1:53" ht="18.75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5"/>
    </row>
    <row r="24" spans="1:53" ht="30" customHeight="1">
      <c r="A24" s="591" t="s">
        <v>12</v>
      </c>
      <c r="B24" s="584"/>
      <c r="C24" s="592" t="s">
        <v>14</v>
      </c>
      <c r="D24" s="583"/>
      <c r="E24" s="583"/>
      <c r="F24" s="584"/>
      <c r="G24" s="582" t="s">
        <v>218</v>
      </c>
      <c r="H24" s="583"/>
      <c r="I24" s="584"/>
      <c r="J24" s="582" t="s">
        <v>217</v>
      </c>
      <c r="K24" s="583"/>
      <c r="L24" s="583"/>
      <c r="M24" s="584"/>
      <c r="N24" s="582" t="s">
        <v>96</v>
      </c>
      <c r="O24" s="583"/>
      <c r="P24" s="584"/>
      <c r="Q24" s="582" t="s">
        <v>97</v>
      </c>
      <c r="R24" s="593"/>
      <c r="S24" s="594"/>
      <c r="T24" s="582" t="s">
        <v>102</v>
      </c>
      <c r="U24" s="583"/>
      <c r="V24" s="584"/>
      <c r="W24" s="582" t="s">
        <v>98</v>
      </c>
      <c r="X24" s="583"/>
      <c r="Y24" s="584"/>
      <c r="Z24" s="42"/>
      <c r="AA24" s="531" t="s">
        <v>99</v>
      </c>
      <c r="AB24" s="532"/>
      <c r="AC24" s="532"/>
      <c r="AD24" s="532"/>
      <c r="AE24" s="532"/>
      <c r="AF24" s="533"/>
      <c r="AG24" s="533"/>
      <c r="AH24" s="533"/>
      <c r="AI24" s="544" t="s">
        <v>100</v>
      </c>
      <c r="AJ24" s="545"/>
      <c r="AK24" s="532"/>
      <c r="AL24" s="533"/>
      <c r="AM24" s="533"/>
      <c r="AN24" s="533"/>
      <c r="AO24" s="576" t="s">
        <v>51</v>
      </c>
      <c r="AP24" s="547"/>
      <c r="AQ24" s="547"/>
      <c r="AR24" s="547"/>
      <c r="AS24" s="450"/>
      <c r="AT24" s="449"/>
      <c r="AU24" s="449"/>
      <c r="AV24" s="449"/>
      <c r="AW24" s="449"/>
      <c r="AX24" s="451"/>
      <c r="AY24" s="42"/>
      <c r="AZ24" s="42"/>
      <c r="BA24" s="42"/>
    </row>
    <row r="25" spans="1:53" ht="21" customHeight="1">
      <c r="A25" s="585"/>
      <c r="B25" s="587"/>
      <c r="C25" s="585"/>
      <c r="D25" s="586"/>
      <c r="E25" s="586"/>
      <c r="F25" s="587"/>
      <c r="G25" s="585"/>
      <c r="H25" s="586"/>
      <c r="I25" s="587"/>
      <c r="J25" s="585"/>
      <c r="K25" s="586"/>
      <c r="L25" s="586"/>
      <c r="M25" s="587"/>
      <c r="N25" s="585"/>
      <c r="O25" s="586"/>
      <c r="P25" s="587"/>
      <c r="Q25" s="595"/>
      <c r="R25" s="596"/>
      <c r="S25" s="597"/>
      <c r="T25" s="585"/>
      <c r="U25" s="586"/>
      <c r="V25" s="587"/>
      <c r="W25" s="585"/>
      <c r="X25" s="586"/>
      <c r="Y25" s="587"/>
      <c r="Z25" s="42"/>
      <c r="AA25" s="532"/>
      <c r="AB25" s="532"/>
      <c r="AC25" s="532"/>
      <c r="AD25" s="532"/>
      <c r="AE25" s="532"/>
      <c r="AF25" s="533"/>
      <c r="AG25" s="533"/>
      <c r="AH25" s="533"/>
      <c r="AI25" s="545"/>
      <c r="AJ25" s="545"/>
      <c r="AK25" s="532"/>
      <c r="AL25" s="533"/>
      <c r="AM25" s="533"/>
      <c r="AN25" s="533"/>
      <c r="AO25" s="547"/>
      <c r="AP25" s="547"/>
      <c r="AQ25" s="547"/>
      <c r="AR25" s="547"/>
      <c r="AS25" s="449"/>
      <c r="AT25" s="449"/>
      <c r="AU25" s="449"/>
      <c r="AV25" s="449"/>
      <c r="AW25" s="449"/>
      <c r="AX25" s="42"/>
      <c r="AY25" s="42"/>
      <c r="AZ25" s="42"/>
      <c r="BA25" s="42"/>
    </row>
    <row r="26" spans="1:53" ht="38.25" customHeight="1">
      <c r="A26" s="588"/>
      <c r="B26" s="590"/>
      <c r="C26" s="588"/>
      <c r="D26" s="589"/>
      <c r="E26" s="589"/>
      <c r="F26" s="590"/>
      <c r="G26" s="588"/>
      <c r="H26" s="589"/>
      <c r="I26" s="590"/>
      <c r="J26" s="588"/>
      <c r="K26" s="589"/>
      <c r="L26" s="589"/>
      <c r="M26" s="590"/>
      <c r="N26" s="588"/>
      <c r="O26" s="589"/>
      <c r="P26" s="590"/>
      <c r="Q26" s="598"/>
      <c r="R26" s="599"/>
      <c r="S26" s="600"/>
      <c r="T26" s="588"/>
      <c r="U26" s="589"/>
      <c r="V26" s="590"/>
      <c r="W26" s="588"/>
      <c r="X26" s="589"/>
      <c r="Y26" s="590"/>
      <c r="Z26" s="42"/>
      <c r="AA26" s="533"/>
      <c r="AB26" s="533"/>
      <c r="AC26" s="533"/>
      <c r="AD26" s="533"/>
      <c r="AE26" s="533"/>
      <c r="AF26" s="533"/>
      <c r="AG26" s="533"/>
      <c r="AH26" s="533"/>
      <c r="AI26" s="533"/>
      <c r="AJ26" s="533"/>
      <c r="AK26" s="533"/>
      <c r="AL26" s="533"/>
      <c r="AM26" s="533"/>
      <c r="AN26" s="533"/>
      <c r="AO26" s="547"/>
      <c r="AP26" s="547"/>
      <c r="AQ26" s="547"/>
      <c r="AR26" s="547"/>
      <c r="AS26" s="449"/>
      <c r="AT26" s="449"/>
      <c r="AU26" s="449"/>
      <c r="AV26" s="449"/>
      <c r="AW26" s="449"/>
      <c r="AX26" s="42"/>
      <c r="AY26" s="42"/>
      <c r="AZ26" s="42"/>
      <c r="BA26" s="42"/>
    </row>
    <row r="27" spans="1:53" ht="46.5" customHeight="1">
      <c r="A27" s="577">
        <v>1</v>
      </c>
      <c r="B27" s="578"/>
      <c r="C27" s="539">
        <v>37</v>
      </c>
      <c r="D27" s="537"/>
      <c r="E27" s="538"/>
      <c r="F27" s="539">
        <v>2</v>
      </c>
      <c r="G27" s="537"/>
      <c r="H27" s="538"/>
      <c r="I27" s="528">
        <v>2</v>
      </c>
      <c r="J27" s="529"/>
      <c r="K27" s="529"/>
      <c r="L27" s="529"/>
      <c r="M27" s="530"/>
      <c r="N27" s="579"/>
      <c r="O27" s="580"/>
      <c r="P27" s="581"/>
      <c r="Q27" s="574"/>
      <c r="R27" s="556"/>
      <c r="S27" s="557"/>
      <c r="T27" s="539">
        <v>8</v>
      </c>
      <c r="U27" s="537"/>
      <c r="V27" s="538"/>
      <c r="W27" s="539">
        <f>SUM(C27:V27)</f>
        <v>49</v>
      </c>
      <c r="X27" s="537"/>
      <c r="Y27" s="538"/>
      <c r="Z27" s="42"/>
      <c r="AA27" s="546" t="s">
        <v>19</v>
      </c>
      <c r="AB27" s="546"/>
      <c r="AC27" s="546"/>
      <c r="AD27" s="546"/>
      <c r="AE27" s="546"/>
      <c r="AF27" s="547"/>
      <c r="AG27" s="547"/>
      <c r="AH27" s="547"/>
      <c r="AI27" s="548" t="s">
        <v>103</v>
      </c>
      <c r="AJ27" s="548"/>
      <c r="AK27" s="548"/>
      <c r="AL27" s="533"/>
      <c r="AM27" s="533"/>
      <c r="AN27" s="533"/>
      <c r="AO27" s="542">
        <v>13</v>
      </c>
      <c r="AP27" s="543"/>
      <c r="AQ27" s="543"/>
      <c r="AR27" s="543"/>
      <c r="AS27" s="452"/>
      <c r="AT27" s="452"/>
      <c r="AU27" s="452"/>
      <c r="AV27" s="452"/>
      <c r="AW27" s="452"/>
      <c r="AX27" s="453"/>
      <c r="AY27" s="454"/>
      <c r="AZ27" s="454"/>
      <c r="BA27" s="454"/>
    </row>
    <row r="28" spans="1:53" ht="20.25" customHeight="1">
      <c r="A28" s="575">
        <v>2</v>
      </c>
      <c r="B28" s="562"/>
      <c r="C28" s="539">
        <v>37</v>
      </c>
      <c r="D28" s="537"/>
      <c r="E28" s="538"/>
      <c r="F28" s="539">
        <v>2</v>
      </c>
      <c r="G28" s="537"/>
      <c r="H28" s="538"/>
      <c r="I28" s="528">
        <v>2</v>
      </c>
      <c r="J28" s="529"/>
      <c r="K28" s="529"/>
      <c r="L28" s="529"/>
      <c r="M28" s="530"/>
      <c r="N28" s="553"/>
      <c r="O28" s="552"/>
      <c r="P28" s="554"/>
      <c r="Q28" s="574"/>
      <c r="R28" s="556"/>
      <c r="S28" s="557"/>
      <c r="T28" s="539">
        <v>11</v>
      </c>
      <c r="U28" s="537"/>
      <c r="V28" s="538"/>
      <c r="W28" s="539">
        <f>SUM(C28:V28)</f>
        <v>52</v>
      </c>
      <c r="X28" s="537"/>
      <c r="Y28" s="538"/>
      <c r="Z28" s="42"/>
      <c r="AA28" s="546"/>
      <c r="AB28" s="546"/>
      <c r="AC28" s="546"/>
      <c r="AD28" s="546"/>
      <c r="AE28" s="546"/>
      <c r="AF28" s="547"/>
      <c r="AG28" s="547"/>
      <c r="AH28" s="547"/>
      <c r="AI28" s="548"/>
      <c r="AJ28" s="548"/>
      <c r="AK28" s="548"/>
      <c r="AL28" s="533"/>
      <c r="AM28" s="533"/>
      <c r="AN28" s="533"/>
      <c r="AO28" s="543"/>
      <c r="AP28" s="543"/>
      <c r="AQ28" s="543"/>
      <c r="AR28" s="543"/>
      <c r="AS28" s="453"/>
      <c r="AT28" s="453"/>
      <c r="AU28" s="453"/>
      <c r="AV28" s="453"/>
      <c r="AW28" s="453"/>
      <c r="AX28" s="453"/>
      <c r="AY28" s="454"/>
      <c r="AZ28" s="454"/>
      <c r="BA28" s="454"/>
    </row>
    <row r="29" spans="1:53" ht="20.25" customHeight="1">
      <c r="A29" s="575">
        <v>3</v>
      </c>
      <c r="B29" s="562"/>
      <c r="C29" s="524">
        <v>36.5</v>
      </c>
      <c r="D29" s="525"/>
      <c r="E29" s="526"/>
      <c r="F29" s="527">
        <v>3</v>
      </c>
      <c r="G29" s="525"/>
      <c r="H29" s="526"/>
      <c r="I29" s="528">
        <v>3</v>
      </c>
      <c r="J29" s="529"/>
      <c r="K29" s="529"/>
      <c r="L29" s="529"/>
      <c r="M29" s="530"/>
      <c r="N29" s="553"/>
      <c r="O29" s="552"/>
      <c r="P29" s="554"/>
      <c r="Q29" s="574"/>
      <c r="R29" s="556"/>
      <c r="S29" s="557"/>
      <c r="T29" s="524">
        <v>9.5</v>
      </c>
      <c r="U29" s="525"/>
      <c r="V29" s="526"/>
      <c r="W29" s="539">
        <f>SUM(C29:V29)</f>
        <v>52</v>
      </c>
      <c r="X29" s="537"/>
      <c r="Y29" s="538"/>
      <c r="Z29" s="42"/>
      <c r="AA29" s="546"/>
      <c r="AB29" s="546"/>
      <c r="AC29" s="546"/>
      <c r="AD29" s="546"/>
      <c r="AE29" s="546"/>
      <c r="AF29" s="547"/>
      <c r="AG29" s="547"/>
      <c r="AH29" s="547"/>
      <c r="AI29" s="548"/>
      <c r="AJ29" s="548"/>
      <c r="AK29" s="548"/>
      <c r="AL29" s="533"/>
      <c r="AM29" s="533"/>
      <c r="AN29" s="533"/>
      <c r="AO29" s="543"/>
      <c r="AP29" s="543"/>
      <c r="AQ29" s="543"/>
      <c r="AR29" s="543"/>
      <c r="AS29" s="454"/>
      <c r="AT29" s="454"/>
      <c r="AU29" s="454"/>
      <c r="AV29" s="454"/>
      <c r="AW29" s="454"/>
      <c r="AX29" s="454"/>
      <c r="AY29" s="454"/>
      <c r="AZ29" s="454"/>
      <c r="BA29" s="454"/>
    </row>
    <row r="30" spans="1:53" ht="20.25" customHeight="1">
      <c r="A30" s="575">
        <v>4</v>
      </c>
      <c r="B30" s="562"/>
      <c r="C30" s="524">
        <v>36.5</v>
      </c>
      <c r="D30" s="525"/>
      <c r="E30" s="526"/>
      <c r="F30" s="527">
        <v>3</v>
      </c>
      <c r="G30" s="525"/>
      <c r="H30" s="526"/>
      <c r="I30" s="528">
        <v>3</v>
      </c>
      <c r="J30" s="529"/>
      <c r="K30" s="529"/>
      <c r="L30" s="529"/>
      <c r="M30" s="530"/>
      <c r="N30" s="553"/>
      <c r="O30" s="552"/>
      <c r="P30" s="554"/>
      <c r="Q30" s="555"/>
      <c r="R30" s="556"/>
      <c r="S30" s="557"/>
      <c r="T30" s="524">
        <v>9.5</v>
      </c>
      <c r="U30" s="525"/>
      <c r="V30" s="526"/>
      <c r="W30" s="539">
        <f>SUM(C30:V30)</f>
        <v>52</v>
      </c>
      <c r="X30" s="537"/>
      <c r="Y30" s="538"/>
      <c r="Z30" s="42"/>
      <c r="AA30" s="564"/>
      <c r="AB30" s="565"/>
      <c r="AC30" s="565"/>
      <c r="AD30" s="565"/>
      <c r="AE30" s="565"/>
      <c r="AF30" s="565"/>
      <c r="AG30" s="565"/>
      <c r="AH30" s="566"/>
      <c r="AI30" s="567"/>
      <c r="AJ30" s="567"/>
      <c r="AK30" s="568"/>
      <c r="AL30" s="558"/>
      <c r="AM30" s="558"/>
      <c r="AN30" s="31"/>
      <c r="AO30" s="454"/>
      <c r="AP30" s="454"/>
      <c r="AQ30" s="454"/>
      <c r="AR30" s="454"/>
      <c r="AS30" s="454"/>
      <c r="AT30" s="454"/>
      <c r="AU30" s="454"/>
      <c r="AV30" s="454"/>
      <c r="AW30" s="454"/>
      <c r="AX30" s="454"/>
      <c r="AY30" s="454"/>
      <c r="AZ30" s="454"/>
      <c r="BA30" s="454"/>
    </row>
    <row r="31" spans="1:53" ht="20.25" customHeight="1">
      <c r="A31" s="575">
        <v>5</v>
      </c>
      <c r="B31" s="562"/>
      <c r="C31" s="534">
        <v>0</v>
      </c>
      <c r="D31" s="535"/>
      <c r="E31" s="536"/>
      <c r="F31" s="534">
        <v>0</v>
      </c>
      <c r="G31" s="537"/>
      <c r="H31" s="538"/>
      <c r="I31" s="539">
        <v>0</v>
      </c>
      <c r="J31" s="540"/>
      <c r="K31" s="540"/>
      <c r="L31" s="540"/>
      <c r="M31" s="541"/>
      <c r="N31" s="561">
        <v>14</v>
      </c>
      <c r="O31" s="562"/>
      <c r="P31" s="563"/>
      <c r="Q31" s="555">
        <v>2</v>
      </c>
      <c r="R31" s="572"/>
      <c r="S31" s="573"/>
      <c r="T31" s="534"/>
      <c r="U31" s="535"/>
      <c r="V31" s="536"/>
      <c r="W31" s="539">
        <f>SUM(C31:V31)</f>
        <v>16</v>
      </c>
      <c r="X31" s="537"/>
      <c r="Y31" s="538"/>
      <c r="Z31" s="42"/>
      <c r="AA31" s="569"/>
      <c r="AB31" s="560"/>
      <c r="AC31" s="560"/>
      <c r="AD31" s="560"/>
      <c r="AE31" s="560"/>
      <c r="AF31" s="560"/>
      <c r="AG31" s="560"/>
      <c r="AH31" s="570"/>
      <c r="AI31" s="570"/>
      <c r="AJ31" s="570"/>
      <c r="AK31" s="568"/>
      <c r="AL31" s="571"/>
      <c r="AM31" s="571"/>
      <c r="AN31" s="44"/>
      <c r="AO31" s="559"/>
      <c r="AP31" s="560"/>
      <c r="AQ31" s="560"/>
      <c r="AR31" s="560"/>
      <c r="AS31" s="549"/>
      <c r="AT31" s="558"/>
      <c r="AU31" s="558"/>
      <c r="AV31" s="558"/>
      <c r="AW31" s="558"/>
      <c r="AX31" s="549"/>
      <c r="AY31" s="549"/>
      <c r="AZ31" s="549"/>
      <c r="BA31" s="550"/>
    </row>
    <row r="32" spans="1:53" ht="18.75">
      <c r="A32" s="551" t="s">
        <v>20</v>
      </c>
      <c r="B32" s="552"/>
      <c r="C32" s="524">
        <f>SUM(C27:C31)</f>
        <v>147</v>
      </c>
      <c r="D32" s="525"/>
      <c r="E32" s="526"/>
      <c r="F32" s="527">
        <f>SUM(F27:F31)</f>
        <v>10</v>
      </c>
      <c r="G32" s="525"/>
      <c r="H32" s="526"/>
      <c r="I32" s="528">
        <v>10</v>
      </c>
      <c r="J32" s="529"/>
      <c r="K32" s="529"/>
      <c r="L32" s="529"/>
      <c r="M32" s="530"/>
      <c r="N32" s="553">
        <f>SUM(N31)</f>
        <v>14</v>
      </c>
      <c r="O32" s="552"/>
      <c r="P32" s="554"/>
      <c r="Q32" s="555">
        <f>SUM(Q31)</f>
        <v>2</v>
      </c>
      <c r="R32" s="556"/>
      <c r="S32" s="557"/>
      <c r="T32" s="524">
        <f>SUM(T27:V31)</f>
        <v>38</v>
      </c>
      <c r="U32" s="525"/>
      <c r="V32" s="526"/>
      <c r="W32" s="527">
        <f>SUM(W27:Y31)</f>
        <v>221</v>
      </c>
      <c r="X32" s="525"/>
      <c r="Y32" s="526"/>
      <c r="Z32" s="18"/>
      <c r="AA32" s="18"/>
      <c r="AB32" s="18"/>
      <c r="AC32" s="18"/>
      <c r="AD32" s="18"/>
      <c r="AE32" s="32"/>
      <c r="AF32" s="32"/>
      <c r="AG32" s="18"/>
      <c r="AH32" s="18"/>
      <c r="AI32" s="18"/>
      <c r="AJ32" s="18"/>
      <c r="AK32" s="32"/>
      <c r="AL32" s="32"/>
      <c r="AM32" s="18"/>
      <c r="AN32" s="18"/>
      <c r="AO32" s="18"/>
      <c r="AP32" s="18"/>
      <c r="AQ32" s="43"/>
      <c r="AR32" s="32"/>
      <c r="AS32" s="45"/>
      <c r="AT32" s="45"/>
      <c r="AU32" s="45"/>
      <c r="AV32" s="45"/>
      <c r="AW32" s="45"/>
      <c r="AX32" s="32"/>
      <c r="AY32" s="36"/>
      <c r="AZ32" s="36"/>
      <c r="BA32" s="36"/>
    </row>
  </sheetData>
  <sheetProtection/>
  <mergeCells count="108">
    <mergeCell ref="P3:AN3"/>
    <mergeCell ref="A1:O1"/>
    <mergeCell ref="P1:AN1"/>
    <mergeCell ref="AO1:BA1"/>
    <mergeCell ref="A2:O2"/>
    <mergeCell ref="P2:AN2"/>
    <mergeCell ref="AO2:BA2"/>
    <mergeCell ref="A8:O8"/>
    <mergeCell ref="P8:AN8"/>
    <mergeCell ref="P9:AN9"/>
    <mergeCell ref="AO3:BA3"/>
    <mergeCell ref="A4:O4"/>
    <mergeCell ref="P4:AN4"/>
    <mergeCell ref="AO4:BA5"/>
    <mergeCell ref="A5:O5"/>
    <mergeCell ref="P5:AN5"/>
    <mergeCell ref="A3:O3"/>
    <mergeCell ref="A11:BA11"/>
    <mergeCell ref="A12:A13"/>
    <mergeCell ref="B12:E12"/>
    <mergeCell ref="F12:I12"/>
    <mergeCell ref="O12:R12"/>
    <mergeCell ref="P6:AN6"/>
    <mergeCell ref="AO6:BA6"/>
    <mergeCell ref="A7:O7"/>
    <mergeCell ref="P7:AN7"/>
    <mergeCell ref="AO7:BA9"/>
    <mergeCell ref="A20:AZ20"/>
    <mergeCell ref="AO12:AR12"/>
    <mergeCell ref="X12:AA12"/>
    <mergeCell ref="J12:N12"/>
    <mergeCell ref="S12:W12"/>
    <mergeCell ref="AB12:AE12"/>
    <mergeCell ref="AF12:AI12"/>
    <mergeCell ref="AJ12:AN12"/>
    <mergeCell ref="AS12:AW12"/>
    <mergeCell ref="AX12:BA12"/>
    <mergeCell ref="C24:F26"/>
    <mergeCell ref="G24:I26"/>
    <mergeCell ref="J24:M26"/>
    <mergeCell ref="T24:V26"/>
    <mergeCell ref="Q24:S26"/>
    <mergeCell ref="W24:Y26"/>
    <mergeCell ref="W30:Y30"/>
    <mergeCell ref="A29:B29"/>
    <mergeCell ref="AO24:AR26"/>
    <mergeCell ref="Q27:S27"/>
    <mergeCell ref="T27:V27"/>
    <mergeCell ref="W27:Y27"/>
    <mergeCell ref="A27:B27"/>
    <mergeCell ref="N27:P27"/>
    <mergeCell ref="N24:P26"/>
    <mergeCell ref="A24:B26"/>
    <mergeCell ref="W28:Y28"/>
    <mergeCell ref="A28:B28"/>
    <mergeCell ref="W29:Y29"/>
    <mergeCell ref="N28:P28"/>
    <mergeCell ref="Q28:S28"/>
    <mergeCell ref="T28:V28"/>
    <mergeCell ref="N29:P29"/>
    <mergeCell ref="T31:V31"/>
    <mergeCell ref="T29:V29"/>
    <mergeCell ref="Q29:S29"/>
    <mergeCell ref="A31:B31"/>
    <mergeCell ref="T30:V30"/>
    <mergeCell ref="A30:B30"/>
    <mergeCell ref="N30:P30"/>
    <mergeCell ref="Q30:S30"/>
    <mergeCell ref="AS31:AW31"/>
    <mergeCell ref="AO31:AR31"/>
    <mergeCell ref="N31:P31"/>
    <mergeCell ref="AA30:AG30"/>
    <mergeCell ref="AH30:AJ30"/>
    <mergeCell ref="AK30:AM30"/>
    <mergeCell ref="AA31:AG31"/>
    <mergeCell ref="AH31:AJ31"/>
    <mergeCell ref="AK31:AM31"/>
    <mergeCell ref="Q31:S31"/>
    <mergeCell ref="AI24:AN26"/>
    <mergeCell ref="AA27:AH29"/>
    <mergeCell ref="AI27:AN29"/>
    <mergeCell ref="AX31:BA31"/>
    <mergeCell ref="A32:B32"/>
    <mergeCell ref="N32:P32"/>
    <mergeCell ref="Q32:S32"/>
    <mergeCell ref="T32:V32"/>
    <mergeCell ref="W32:Y32"/>
    <mergeCell ref="W31:Y31"/>
    <mergeCell ref="AO27:AR29"/>
    <mergeCell ref="C28:E28"/>
    <mergeCell ref="F28:H28"/>
    <mergeCell ref="I28:M28"/>
    <mergeCell ref="C29:E29"/>
    <mergeCell ref="F29:H29"/>
    <mergeCell ref="I29:M29"/>
    <mergeCell ref="C27:E27"/>
    <mergeCell ref="F27:H27"/>
    <mergeCell ref="I27:M27"/>
    <mergeCell ref="C32:E32"/>
    <mergeCell ref="F32:H32"/>
    <mergeCell ref="I32:M32"/>
    <mergeCell ref="AA24:AH26"/>
    <mergeCell ref="C30:E30"/>
    <mergeCell ref="F30:H30"/>
    <mergeCell ref="I30:M30"/>
    <mergeCell ref="C31:E31"/>
    <mergeCell ref="F31:H31"/>
    <mergeCell ref="I31:M31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1"/>
  <sheetViews>
    <sheetView tabSelected="1" zoomScale="75" zoomScaleNormal="75" zoomScaleSheetLayoutView="25" zoomScalePageLayoutView="50" workbookViewId="0" topLeftCell="A1">
      <selection activeCell="Z97" sqref="Z97"/>
    </sheetView>
  </sheetViews>
  <sheetFormatPr defaultColWidth="9.00390625" defaultRowHeight="12.75"/>
  <cols>
    <col min="1" max="1" width="10.125" style="6" customWidth="1"/>
    <col min="2" max="2" width="40.375" style="23" customWidth="1"/>
    <col min="3" max="3" width="5.00390625" style="8" customWidth="1"/>
    <col min="4" max="4" width="6.25390625" style="9" customWidth="1"/>
    <col min="5" max="5" width="4.25390625" style="8" customWidth="1"/>
    <col min="6" max="6" width="7.125" style="8" customWidth="1"/>
    <col min="7" max="7" width="8.625" style="7" customWidth="1"/>
    <col min="8" max="8" width="8.75390625" style="7" customWidth="1"/>
    <col min="9" max="9" width="6.375" style="7" customWidth="1"/>
    <col min="10" max="10" width="6.875" style="7" customWidth="1"/>
    <col min="11" max="11" width="7.875" style="7" customWidth="1"/>
    <col min="12" max="12" width="7.75390625" style="7" customWidth="1"/>
    <col min="13" max="13" width="8.25390625" style="7" customWidth="1"/>
    <col min="14" max="14" width="7.25390625" style="7" customWidth="1"/>
    <col min="15" max="15" width="7.875" style="7" customWidth="1"/>
    <col min="16" max="16" width="8.125" style="7" customWidth="1"/>
    <col min="17" max="17" width="6.75390625" style="7" customWidth="1"/>
    <col min="18" max="18" width="5.875" style="7" customWidth="1"/>
    <col min="19" max="19" width="6.375" style="7" customWidth="1"/>
    <col min="20" max="20" width="6.25390625" style="7" customWidth="1"/>
    <col min="21" max="21" width="6.75390625" style="7" customWidth="1"/>
    <col min="22" max="22" width="7.00390625" style="7" customWidth="1"/>
    <col min="23" max="23" width="6.00390625" style="7" customWidth="1"/>
    <col min="24" max="24" width="6.125" style="7" customWidth="1"/>
    <col min="25" max="25" width="6.25390625" style="7" customWidth="1"/>
    <col min="26" max="26" width="8.75390625" style="7" customWidth="1"/>
    <col min="27" max="27" width="6.125" style="7" customWidth="1"/>
    <col min="28" max="28" width="7.00390625" style="7" customWidth="1"/>
    <col min="29" max="16384" width="9.125" style="7" customWidth="1"/>
  </cols>
  <sheetData>
    <row r="1" spans="1:28" s="10" customFormat="1" ht="19.5" thickBot="1">
      <c r="A1" s="723" t="s">
        <v>123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  <c r="N1" s="724"/>
      <c r="O1" s="724"/>
      <c r="P1" s="724"/>
      <c r="Q1" s="724"/>
      <c r="R1" s="724"/>
      <c r="S1" s="724"/>
      <c r="T1" s="724"/>
      <c r="U1" s="724"/>
      <c r="V1" s="724"/>
      <c r="W1" s="724"/>
      <c r="X1" s="724"/>
      <c r="Y1" s="724"/>
      <c r="Z1" s="725"/>
      <c r="AA1" s="56"/>
      <c r="AB1" s="56"/>
    </row>
    <row r="2" spans="1:28" s="10" customFormat="1" ht="18.75">
      <c r="A2" s="691" t="s">
        <v>21</v>
      </c>
      <c r="B2" s="693" t="s">
        <v>105</v>
      </c>
      <c r="C2" s="706" t="s">
        <v>106</v>
      </c>
      <c r="D2" s="707"/>
      <c r="E2" s="708"/>
      <c r="F2" s="709"/>
      <c r="G2" s="714" t="s">
        <v>107</v>
      </c>
      <c r="H2" s="696" t="s">
        <v>108</v>
      </c>
      <c r="I2" s="697"/>
      <c r="J2" s="697"/>
      <c r="K2" s="697"/>
      <c r="L2" s="697"/>
      <c r="M2" s="698"/>
      <c r="N2" s="726" t="s">
        <v>109</v>
      </c>
      <c r="O2" s="727"/>
      <c r="P2" s="727"/>
      <c r="Q2" s="727"/>
      <c r="R2" s="727"/>
      <c r="S2" s="727"/>
      <c r="T2" s="727"/>
      <c r="U2" s="727"/>
      <c r="V2" s="727"/>
      <c r="W2" s="727"/>
      <c r="X2" s="727"/>
      <c r="Y2" s="727"/>
      <c r="Z2" s="728"/>
      <c r="AA2" s="56"/>
      <c r="AB2" s="56"/>
    </row>
    <row r="3" spans="1:28" s="10" customFormat="1" ht="18.75">
      <c r="A3" s="692"/>
      <c r="B3" s="694"/>
      <c r="C3" s="710"/>
      <c r="D3" s="711"/>
      <c r="E3" s="712"/>
      <c r="F3" s="713"/>
      <c r="G3" s="715"/>
      <c r="H3" s="657" t="s">
        <v>110</v>
      </c>
      <c r="I3" s="699" t="s">
        <v>111</v>
      </c>
      <c r="J3" s="700"/>
      <c r="K3" s="700"/>
      <c r="L3" s="701"/>
      <c r="M3" s="702" t="s">
        <v>112</v>
      </c>
      <c r="N3" s="664" t="s">
        <v>22</v>
      </c>
      <c r="O3" s="649"/>
      <c r="P3" s="650"/>
      <c r="Q3" s="648" t="s">
        <v>23</v>
      </c>
      <c r="R3" s="649"/>
      <c r="S3" s="650"/>
      <c r="T3" s="648" t="s">
        <v>24</v>
      </c>
      <c r="U3" s="649"/>
      <c r="V3" s="650"/>
      <c r="W3" s="648" t="s">
        <v>25</v>
      </c>
      <c r="X3" s="649"/>
      <c r="Y3" s="649"/>
      <c r="Z3" s="729" t="s">
        <v>26</v>
      </c>
      <c r="AA3" s="56"/>
      <c r="AB3" s="56"/>
    </row>
    <row r="4" spans="1:28" s="10" customFormat="1" ht="18.75">
      <c r="A4" s="692"/>
      <c r="B4" s="694"/>
      <c r="C4" s="676" t="s">
        <v>113</v>
      </c>
      <c r="D4" s="676" t="s">
        <v>114</v>
      </c>
      <c r="E4" s="677" t="s">
        <v>115</v>
      </c>
      <c r="F4" s="678"/>
      <c r="G4" s="715"/>
      <c r="H4" s="657"/>
      <c r="I4" s="676" t="s">
        <v>116</v>
      </c>
      <c r="J4" s="658" t="s">
        <v>117</v>
      </c>
      <c r="K4" s="659"/>
      <c r="L4" s="660"/>
      <c r="M4" s="702"/>
      <c r="N4" s="665"/>
      <c r="O4" s="652"/>
      <c r="P4" s="653"/>
      <c r="Q4" s="651"/>
      <c r="R4" s="652"/>
      <c r="S4" s="653"/>
      <c r="T4" s="651"/>
      <c r="U4" s="652"/>
      <c r="V4" s="653"/>
      <c r="W4" s="651"/>
      <c r="X4" s="652"/>
      <c r="Y4" s="652"/>
      <c r="Z4" s="729"/>
      <c r="AA4" s="56"/>
      <c r="AB4" s="56"/>
    </row>
    <row r="5" spans="1:28" s="10" customFormat="1" ht="17.25" customHeight="1">
      <c r="A5" s="692"/>
      <c r="B5" s="694"/>
      <c r="C5" s="676"/>
      <c r="D5" s="676"/>
      <c r="E5" s="673" t="s">
        <v>118</v>
      </c>
      <c r="F5" s="703" t="s">
        <v>119</v>
      </c>
      <c r="G5" s="715"/>
      <c r="H5" s="657"/>
      <c r="I5" s="676"/>
      <c r="J5" s="654" t="s">
        <v>53</v>
      </c>
      <c r="K5" s="654" t="s">
        <v>79</v>
      </c>
      <c r="L5" s="654" t="s">
        <v>120</v>
      </c>
      <c r="M5" s="702"/>
      <c r="N5" s="68">
        <v>1</v>
      </c>
      <c r="O5" s="58">
        <v>2</v>
      </c>
      <c r="P5" s="58">
        <v>3</v>
      </c>
      <c r="Q5" s="58">
        <v>4</v>
      </c>
      <c r="R5" s="58">
        <v>5</v>
      </c>
      <c r="S5" s="58">
        <v>6</v>
      </c>
      <c r="T5" s="58">
        <v>7</v>
      </c>
      <c r="U5" s="58">
        <v>8</v>
      </c>
      <c r="V5" s="58">
        <v>9</v>
      </c>
      <c r="W5" s="58">
        <v>10</v>
      </c>
      <c r="X5" s="58">
        <v>11</v>
      </c>
      <c r="Y5" s="400">
        <v>12</v>
      </c>
      <c r="Z5" s="401">
        <v>13</v>
      </c>
      <c r="AA5" s="56"/>
      <c r="AB5" s="56"/>
    </row>
    <row r="6" spans="1:28" s="10" customFormat="1" ht="17.25" customHeight="1" thickBot="1">
      <c r="A6" s="692"/>
      <c r="B6" s="694"/>
      <c r="C6" s="676"/>
      <c r="D6" s="676"/>
      <c r="E6" s="674"/>
      <c r="F6" s="704"/>
      <c r="G6" s="715"/>
      <c r="H6" s="657"/>
      <c r="I6" s="676"/>
      <c r="J6" s="655"/>
      <c r="K6" s="655"/>
      <c r="L6" s="655"/>
      <c r="M6" s="702"/>
      <c r="N6" s="685" t="s">
        <v>121</v>
      </c>
      <c r="O6" s="686"/>
      <c r="P6" s="686"/>
      <c r="Q6" s="686"/>
      <c r="R6" s="686"/>
      <c r="S6" s="686"/>
      <c r="T6" s="686"/>
      <c r="U6" s="686"/>
      <c r="V6" s="686"/>
      <c r="W6" s="686"/>
      <c r="X6" s="686"/>
      <c r="Y6" s="686"/>
      <c r="Z6" s="687"/>
      <c r="AA6" s="56"/>
      <c r="AB6" s="56"/>
    </row>
    <row r="7" spans="1:28" s="10" customFormat="1" ht="17.25" customHeight="1" thickBot="1">
      <c r="A7" s="692"/>
      <c r="B7" s="695"/>
      <c r="C7" s="676"/>
      <c r="D7" s="676"/>
      <c r="E7" s="675"/>
      <c r="F7" s="705"/>
      <c r="G7" s="715"/>
      <c r="H7" s="657"/>
      <c r="I7" s="676"/>
      <c r="J7" s="656"/>
      <c r="K7" s="656"/>
      <c r="L7" s="656"/>
      <c r="M7" s="702"/>
      <c r="N7" s="59">
        <v>15</v>
      </c>
      <c r="O7" s="60">
        <v>9</v>
      </c>
      <c r="P7" s="61">
        <v>9</v>
      </c>
      <c r="Q7" s="62">
        <v>15</v>
      </c>
      <c r="R7" s="60">
        <v>9</v>
      </c>
      <c r="S7" s="61">
        <v>9</v>
      </c>
      <c r="T7" s="62">
        <v>15</v>
      </c>
      <c r="U7" s="60">
        <v>9</v>
      </c>
      <c r="V7" s="61">
        <v>9</v>
      </c>
      <c r="W7" s="62">
        <v>15</v>
      </c>
      <c r="X7" s="60">
        <v>9</v>
      </c>
      <c r="Y7" s="61">
        <v>8</v>
      </c>
      <c r="Z7" s="375">
        <v>15</v>
      </c>
      <c r="AA7" s="56"/>
      <c r="AB7" s="56"/>
    </row>
    <row r="8" spans="1:28" s="10" customFormat="1" ht="17.25" customHeight="1" thickBot="1">
      <c r="A8" s="175">
        <v>1</v>
      </c>
      <c r="B8" s="63">
        <v>2</v>
      </c>
      <c r="C8" s="64">
        <v>3</v>
      </c>
      <c r="D8" s="64">
        <v>4</v>
      </c>
      <c r="E8" s="65">
        <v>5</v>
      </c>
      <c r="F8" s="66">
        <v>6</v>
      </c>
      <c r="G8" s="67">
        <v>7</v>
      </c>
      <c r="H8" s="57">
        <v>8</v>
      </c>
      <c r="I8" s="64">
        <v>9</v>
      </c>
      <c r="J8" s="64">
        <v>10</v>
      </c>
      <c r="K8" s="64">
        <v>11</v>
      </c>
      <c r="L8" s="64">
        <v>12</v>
      </c>
      <c r="M8" s="189">
        <v>13</v>
      </c>
      <c r="N8" s="402">
        <v>14</v>
      </c>
      <c r="O8" s="403">
        <v>15</v>
      </c>
      <c r="P8" s="403">
        <v>16</v>
      </c>
      <c r="Q8" s="403">
        <v>17</v>
      </c>
      <c r="R8" s="403">
        <v>18</v>
      </c>
      <c r="S8" s="403">
        <v>19</v>
      </c>
      <c r="T8" s="403">
        <v>20</v>
      </c>
      <c r="U8" s="403">
        <v>21</v>
      </c>
      <c r="V8" s="403">
        <v>22</v>
      </c>
      <c r="W8" s="403">
        <v>23</v>
      </c>
      <c r="X8" s="403">
        <v>24</v>
      </c>
      <c r="Y8" s="404">
        <v>25</v>
      </c>
      <c r="Z8" s="405">
        <v>26</v>
      </c>
      <c r="AA8" s="56"/>
      <c r="AB8" s="56"/>
    </row>
    <row r="9" spans="1:28" s="10" customFormat="1" ht="19.5" thickBot="1">
      <c r="A9" s="730" t="s">
        <v>208</v>
      </c>
      <c r="B9" s="731"/>
      <c r="C9" s="731"/>
      <c r="D9" s="731"/>
      <c r="E9" s="731"/>
      <c r="F9" s="731"/>
      <c r="G9" s="731"/>
      <c r="H9" s="731"/>
      <c r="I9" s="731"/>
      <c r="J9" s="731"/>
      <c r="K9" s="731"/>
      <c r="L9" s="731"/>
      <c r="M9" s="731"/>
      <c r="N9" s="731"/>
      <c r="O9" s="731"/>
      <c r="P9" s="731"/>
      <c r="Q9" s="731"/>
      <c r="R9" s="731"/>
      <c r="S9" s="731"/>
      <c r="T9" s="731"/>
      <c r="U9" s="731"/>
      <c r="V9" s="731"/>
      <c r="W9" s="731"/>
      <c r="X9" s="731"/>
      <c r="Y9" s="731"/>
      <c r="Z9" s="732"/>
      <c r="AA9" s="56"/>
      <c r="AB9" s="56"/>
    </row>
    <row r="10" spans="1:28" s="10" customFormat="1" ht="19.5" thickBot="1">
      <c r="A10" s="733" t="s">
        <v>122</v>
      </c>
      <c r="B10" s="734"/>
      <c r="C10" s="734"/>
      <c r="D10" s="734"/>
      <c r="E10" s="734"/>
      <c r="F10" s="734"/>
      <c r="G10" s="734"/>
      <c r="H10" s="734"/>
      <c r="I10" s="734"/>
      <c r="J10" s="734"/>
      <c r="K10" s="734"/>
      <c r="L10" s="734"/>
      <c r="M10" s="734"/>
      <c r="N10" s="734"/>
      <c r="O10" s="734"/>
      <c r="P10" s="734"/>
      <c r="Q10" s="734"/>
      <c r="R10" s="734"/>
      <c r="S10" s="734"/>
      <c r="T10" s="734"/>
      <c r="U10" s="734"/>
      <c r="V10" s="734"/>
      <c r="W10" s="734"/>
      <c r="X10" s="734"/>
      <c r="Y10" s="734"/>
      <c r="Z10" s="735"/>
      <c r="AA10" s="56"/>
      <c r="AB10" s="56"/>
    </row>
    <row r="11" spans="1:28" s="10" customFormat="1" ht="31.5">
      <c r="A11" s="455" t="s">
        <v>124</v>
      </c>
      <c r="B11" s="456" t="s">
        <v>41</v>
      </c>
      <c r="C11" s="457"/>
      <c r="D11" s="458"/>
      <c r="E11" s="458"/>
      <c r="F11" s="458"/>
      <c r="G11" s="459">
        <f>G12+G13</f>
        <v>5</v>
      </c>
      <c r="H11" s="459">
        <f>H12+H13</f>
        <v>150</v>
      </c>
      <c r="I11" s="460">
        <f>I12+I13</f>
        <v>8</v>
      </c>
      <c r="J11" s="460">
        <f>J12+J13</f>
        <v>8</v>
      </c>
      <c r="K11" s="460"/>
      <c r="L11" s="460"/>
      <c r="M11" s="460">
        <f>M12+M13</f>
        <v>142</v>
      </c>
      <c r="N11" s="116"/>
      <c r="O11" s="77"/>
      <c r="P11" s="78"/>
      <c r="Q11" s="76"/>
      <c r="R11" s="77"/>
      <c r="S11" s="78"/>
      <c r="T11" s="76"/>
      <c r="U11" s="77"/>
      <c r="V11" s="78"/>
      <c r="W11" s="76"/>
      <c r="X11" s="77"/>
      <c r="Y11" s="78"/>
      <c r="Z11" s="376"/>
      <c r="AA11" s="56"/>
      <c r="AB11" s="56"/>
    </row>
    <row r="12" spans="1:28" s="10" customFormat="1" ht="31.5">
      <c r="A12" s="461" t="s">
        <v>125</v>
      </c>
      <c r="B12" s="462" t="s">
        <v>41</v>
      </c>
      <c r="C12" s="463"/>
      <c r="D12" s="464">
        <v>1</v>
      </c>
      <c r="E12" s="464"/>
      <c r="F12" s="464"/>
      <c r="G12" s="465">
        <v>2</v>
      </c>
      <c r="H12" s="19">
        <f aca="true" t="shared" si="0" ref="H12:H17">G12*30</f>
        <v>60</v>
      </c>
      <c r="I12" s="19">
        <f aca="true" t="shared" si="1" ref="I12:I17">SUM(J12:L12)</f>
        <v>4</v>
      </c>
      <c r="J12" s="466">
        <v>4</v>
      </c>
      <c r="K12" s="466"/>
      <c r="L12" s="466"/>
      <c r="M12" s="14">
        <f aca="true" t="shared" si="2" ref="M12:M17">H12-I12</f>
        <v>56</v>
      </c>
      <c r="N12" s="117" t="s">
        <v>132</v>
      </c>
      <c r="O12" s="80"/>
      <c r="P12" s="81"/>
      <c r="Q12" s="79"/>
      <c r="R12" s="80"/>
      <c r="S12" s="81"/>
      <c r="T12" s="79"/>
      <c r="U12" s="80"/>
      <c r="V12" s="81"/>
      <c r="W12" s="79"/>
      <c r="X12" s="80"/>
      <c r="Y12" s="81"/>
      <c r="Z12" s="377"/>
      <c r="AA12" s="56"/>
      <c r="AB12" s="56"/>
    </row>
    <row r="13" spans="1:28" s="10" customFormat="1" ht="31.5">
      <c r="A13" s="461" t="s">
        <v>126</v>
      </c>
      <c r="B13" s="467" t="s">
        <v>41</v>
      </c>
      <c r="C13" s="468">
        <v>3</v>
      </c>
      <c r="D13" s="469"/>
      <c r="E13" s="469"/>
      <c r="F13" s="469"/>
      <c r="G13" s="470">
        <v>3</v>
      </c>
      <c r="H13" s="19">
        <f t="shared" si="0"/>
        <v>90</v>
      </c>
      <c r="I13" s="471">
        <f t="shared" si="1"/>
        <v>4</v>
      </c>
      <c r="J13" s="54">
        <v>4</v>
      </c>
      <c r="K13" s="54"/>
      <c r="L13" s="54"/>
      <c r="M13" s="54">
        <f t="shared" si="2"/>
        <v>86</v>
      </c>
      <c r="N13" s="117"/>
      <c r="O13" s="80"/>
      <c r="P13" s="81" t="s">
        <v>132</v>
      </c>
      <c r="Q13" s="79"/>
      <c r="R13" s="80"/>
      <c r="S13" s="81"/>
      <c r="T13" s="79"/>
      <c r="U13" s="80"/>
      <c r="V13" s="81"/>
      <c r="W13" s="79"/>
      <c r="X13" s="80"/>
      <c r="Y13" s="81"/>
      <c r="Z13" s="377"/>
      <c r="AA13" s="56"/>
      <c r="AB13" s="56"/>
    </row>
    <row r="14" spans="1:28" s="10" customFormat="1" ht="18.75">
      <c r="A14" s="461" t="s">
        <v>127</v>
      </c>
      <c r="B14" s="467" t="s">
        <v>220</v>
      </c>
      <c r="C14" s="468">
        <v>4</v>
      </c>
      <c r="D14" s="469"/>
      <c r="E14" s="469"/>
      <c r="F14" s="469"/>
      <c r="G14" s="470">
        <v>4.5</v>
      </c>
      <c r="H14" s="19">
        <f t="shared" si="0"/>
        <v>135</v>
      </c>
      <c r="I14" s="471">
        <f t="shared" si="1"/>
        <v>4</v>
      </c>
      <c r="J14" s="54">
        <v>4</v>
      </c>
      <c r="K14" s="54"/>
      <c r="L14" s="54"/>
      <c r="M14" s="54">
        <f t="shared" si="2"/>
        <v>131</v>
      </c>
      <c r="N14" s="117"/>
      <c r="O14" s="80"/>
      <c r="P14" s="81"/>
      <c r="Q14" s="79" t="s">
        <v>132</v>
      </c>
      <c r="R14" s="80"/>
      <c r="S14" s="81"/>
      <c r="T14" s="79"/>
      <c r="U14" s="80"/>
      <c r="V14" s="81"/>
      <c r="W14" s="79"/>
      <c r="X14" s="80"/>
      <c r="Y14" s="81"/>
      <c r="Z14" s="377"/>
      <c r="AA14" s="56"/>
      <c r="AB14" s="56"/>
    </row>
    <row r="15" spans="1:28" s="10" customFormat="1" ht="18.75">
      <c r="A15" s="461" t="s">
        <v>128</v>
      </c>
      <c r="B15" s="467" t="s">
        <v>60</v>
      </c>
      <c r="C15" s="468">
        <v>4</v>
      </c>
      <c r="D15" s="469"/>
      <c r="E15" s="469"/>
      <c r="F15" s="469"/>
      <c r="G15" s="470">
        <v>3</v>
      </c>
      <c r="H15" s="19">
        <f t="shared" si="0"/>
        <v>90</v>
      </c>
      <c r="I15" s="471">
        <f t="shared" si="1"/>
        <v>4</v>
      </c>
      <c r="J15" s="54">
        <v>4</v>
      </c>
      <c r="K15" s="54"/>
      <c r="L15" s="54"/>
      <c r="M15" s="54">
        <f t="shared" si="2"/>
        <v>86</v>
      </c>
      <c r="N15" s="117"/>
      <c r="O15" s="80"/>
      <c r="P15" s="81"/>
      <c r="Q15" s="79" t="s">
        <v>132</v>
      </c>
      <c r="R15" s="80"/>
      <c r="S15" s="81"/>
      <c r="T15" s="79"/>
      <c r="U15" s="80"/>
      <c r="V15" s="81"/>
      <c r="W15" s="79"/>
      <c r="X15" s="80"/>
      <c r="Y15" s="81"/>
      <c r="Z15" s="377"/>
      <c r="AA15" s="56"/>
      <c r="AB15" s="56"/>
    </row>
    <row r="16" spans="1:28" s="10" customFormat="1" ht="31.5">
      <c r="A16" s="461" t="s">
        <v>129</v>
      </c>
      <c r="B16" s="467" t="s">
        <v>40</v>
      </c>
      <c r="C16" s="479">
        <v>6</v>
      </c>
      <c r="D16" s="469"/>
      <c r="E16" s="469"/>
      <c r="F16" s="469"/>
      <c r="G16" s="470">
        <v>3</v>
      </c>
      <c r="H16" s="19">
        <f t="shared" si="0"/>
        <v>90</v>
      </c>
      <c r="I16" s="471">
        <f t="shared" si="1"/>
        <v>4</v>
      </c>
      <c r="J16" s="54">
        <v>4</v>
      </c>
      <c r="K16" s="54"/>
      <c r="L16" s="54"/>
      <c r="M16" s="54">
        <f t="shared" si="2"/>
        <v>86</v>
      </c>
      <c r="N16" s="117"/>
      <c r="O16" s="80"/>
      <c r="P16" s="81"/>
      <c r="Q16" s="79"/>
      <c r="R16" s="80"/>
      <c r="S16" s="81" t="s">
        <v>132</v>
      </c>
      <c r="T16" s="79"/>
      <c r="U16" s="80"/>
      <c r="V16" s="81"/>
      <c r="W16" s="79"/>
      <c r="X16" s="80"/>
      <c r="Y16" s="81"/>
      <c r="Z16" s="377"/>
      <c r="AA16" s="56"/>
      <c r="AB16" s="56"/>
    </row>
    <row r="17" spans="1:28" s="10" customFormat="1" ht="19.5" thickBot="1">
      <c r="A17" s="472" t="s">
        <v>130</v>
      </c>
      <c r="B17" s="473" t="s">
        <v>47</v>
      </c>
      <c r="C17" s="468">
        <v>6</v>
      </c>
      <c r="D17" s="469"/>
      <c r="E17" s="469"/>
      <c r="F17" s="469"/>
      <c r="G17" s="470">
        <v>4.5</v>
      </c>
      <c r="H17" s="19">
        <f t="shared" si="0"/>
        <v>135</v>
      </c>
      <c r="I17" s="471">
        <f t="shared" si="1"/>
        <v>4</v>
      </c>
      <c r="J17" s="54">
        <v>4</v>
      </c>
      <c r="K17" s="54"/>
      <c r="L17" s="54"/>
      <c r="M17" s="54">
        <f t="shared" si="2"/>
        <v>131</v>
      </c>
      <c r="N17" s="118"/>
      <c r="O17" s="83"/>
      <c r="P17" s="84"/>
      <c r="Q17" s="82"/>
      <c r="R17" s="83"/>
      <c r="S17" s="84" t="s">
        <v>132</v>
      </c>
      <c r="T17" s="82"/>
      <c r="U17" s="83"/>
      <c r="V17" s="84"/>
      <c r="W17" s="82"/>
      <c r="X17" s="83"/>
      <c r="Y17" s="84"/>
      <c r="Z17" s="378"/>
      <c r="AA17" s="56"/>
      <c r="AB17" s="56"/>
    </row>
    <row r="18" spans="1:28" s="10" customFormat="1" ht="19.5" customHeight="1" thickBot="1">
      <c r="A18" s="671" t="s">
        <v>221</v>
      </c>
      <c r="B18" s="672"/>
      <c r="C18" s="474"/>
      <c r="D18" s="475"/>
      <c r="E18" s="476"/>
      <c r="F18" s="476"/>
      <c r="G18" s="477">
        <f>SUM(G12:G17)</f>
        <v>20</v>
      </c>
      <c r="H18" s="477">
        <f aca="true" t="shared" si="3" ref="H18:M18">SUM(H12:H17)</f>
        <v>600</v>
      </c>
      <c r="I18" s="477">
        <f>SUM(I12:I17)</f>
        <v>24</v>
      </c>
      <c r="J18" s="477">
        <f t="shared" si="3"/>
        <v>24</v>
      </c>
      <c r="K18" s="477"/>
      <c r="L18" s="477"/>
      <c r="M18" s="478">
        <f t="shared" si="3"/>
        <v>576</v>
      </c>
      <c r="N18" s="86" t="s">
        <v>132</v>
      </c>
      <c r="O18" s="86">
        <f>O11+O12+O14+O15+O17</f>
        <v>0</v>
      </c>
      <c r="P18" s="86" t="s">
        <v>132</v>
      </c>
      <c r="Q18" s="86" t="s">
        <v>222</v>
      </c>
      <c r="R18" s="86">
        <f aca="true" t="shared" si="4" ref="R18:Z18">R11+R14+R15+R17</f>
        <v>0</v>
      </c>
      <c r="S18" s="86" t="s">
        <v>222</v>
      </c>
      <c r="T18" s="86">
        <f t="shared" si="4"/>
        <v>0</v>
      </c>
      <c r="U18" s="86">
        <f t="shared" si="4"/>
        <v>0</v>
      </c>
      <c r="V18" s="86">
        <f t="shared" si="4"/>
        <v>0</v>
      </c>
      <c r="W18" s="86">
        <f t="shared" si="4"/>
        <v>0</v>
      </c>
      <c r="X18" s="86">
        <f t="shared" si="4"/>
        <v>0</v>
      </c>
      <c r="Y18" s="86">
        <f t="shared" si="4"/>
        <v>0</v>
      </c>
      <c r="Z18" s="176">
        <f t="shared" si="4"/>
        <v>0</v>
      </c>
      <c r="AA18" s="56"/>
      <c r="AB18" s="56"/>
    </row>
    <row r="19" spans="1:28" s="10" customFormat="1" ht="19.5" thickBot="1">
      <c r="A19" s="666" t="s">
        <v>182</v>
      </c>
      <c r="B19" s="667"/>
      <c r="C19" s="667"/>
      <c r="D19" s="667"/>
      <c r="E19" s="667"/>
      <c r="F19" s="667"/>
      <c r="G19" s="667"/>
      <c r="H19" s="667"/>
      <c r="I19" s="667"/>
      <c r="J19" s="667"/>
      <c r="K19" s="667"/>
      <c r="L19" s="667"/>
      <c r="M19" s="667"/>
      <c r="N19" s="667"/>
      <c r="O19" s="667"/>
      <c r="P19" s="667"/>
      <c r="Q19" s="667"/>
      <c r="R19" s="667"/>
      <c r="S19" s="667"/>
      <c r="T19" s="667"/>
      <c r="U19" s="667"/>
      <c r="V19" s="667"/>
      <c r="W19" s="667"/>
      <c r="X19" s="667"/>
      <c r="Y19" s="667"/>
      <c r="Z19" s="668"/>
      <c r="AA19" s="56"/>
      <c r="AB19" s="56"/>
    </row>
    <row r="20" spans="1:28" s="10" customFormat="1" ht="31.5">
      <c r="A20" s="69" t="s">
        <v>133</v>
      </c>
      <c r="B20" s="480" t="s">
        <v>61</v>
      </c>
      <c r="C20" s="481"/>
      <c r="D20" s="482"/>
      <c r="E20" s="482"/>
      <c r="F20" s="482"/>
      <c r="G20" s="483">
        <f>SUM(G21:G22)</f>
        <v>7</v>
      </c>
      <c r="H20" s="483">
        <f>SUM(H21:H22)</f>
        <v>210</v>
      </c>
      <c r="I20" s="484">
        <f>SUM(I21:I22)</f>
        <v>8</v>
      </c>
      <c r="J20" s="484">
        <f>SUM(J21:J22)</f>
        <v>8</v>
      </c>
      <c r="K20" s="484"/>
      <c r="L20" s="484">
        <f>SUM(L21:L22)</f>
        <v>0</v>
      </c>
      <c r="M20" s="484">
        <f>SUM(M21:M22)</f>
        <v>202</v>
      </c>
      <c r="N20" s="96"/>
      <c r="O20" s="97"/>
      <c r="P20" s="98"/>
      <c r="Q20" s="96"/>
      <c r="R20" s="97"/>
      <c r="S20" s="98"/>
      <c r="T20" s="88"/>
      <c r="U20" s="89"/>
      <c r="V20" s="90"/>
      <c r="W20" s="88"/>
      <c r="X20" s="89"/>
      <c r="Y20" s="90"/>
      <c r="Z20" s="379"/>
      <c r="AA20" s="56"/>
      <c r="AB20" s="56"/>
    </row>
    <row r="21" spans="1:28" s="10" customFormat="1" ht="31.5" customHeight="1">
      <c r="A21" s="485" t="s">
        <v>136</v>
      </c>
      <c r="B21" s="467" t="s">
        <v>62</v>
      </c>
      <c r="C21" s="486"/>
      <c r="D21" s="487">
        <v>3</v>
      </c>
      <c r="E21" s="488"/>
      <c r="F21" s="488"/>
      <c r="G21" s="489">
        <v>3.5</v>
      </c>
      <c r="H21" s="490">
        <f>G21*30</f>
        <v>105</v>
      </c>
      <c r="I21" s="491">
        <f>SUM(J21:L21)</f>
        <v>4</v>
      </c>
      <c r="J21" s="487">
        <v>4</v>
      </c>
      <c r="K21" s="487"/>
      <c r="L21" s="469"/>
      <c r="M21" s="492">
        <f aca="true" t="shared" si="5" ref="M21:M34">H21-I21</f>
        <v>101</v>
      </c>
      <c r="N21" s="99"/>
      <c r="O21" s="69"/>
      <c r="P21" s="100" t="s">
        <v>132</v>
      </c>
      <c r="Q21" s="99"/>
      <c r="R21" s="69"/>
      <c r="S21" s="100"/>
      <c r="T21" s="91"/>
      <c r="U21" s="87"/>
      <c r="V21" s="92"/>
      <c r="W21" s="91"/>
      <c r="X21" s="87"/>
      <c r="Y21" s="92"/>
      <c r="Z21" s="380"/>
      <c r="AA21" s="56"/>
      <c r="AB21" s="56"/>
    </row>
    <row r="22" spans="1:28" s="10" customFormat="1" ht="32.25" thickBot="1">
      <c r="A22" s="485" t="s">
        <v>137</v>
      </c>
      <c r="B22" s="467" t="s">
        <v>63</v>
      </c>
      <c r="C22" s="486">
        <v>4</v>
      </c>
      <c r="D22" s="487"/>
      <c r="E22" s="488"/>
      <c r="F22" s="488"/>
      <c r="G22" s="489">
        <v>3.5</v>
      </c>
      <c r="H22" s="490">
        <f>G22*30</f>
        <v>105</v>
      </c>
      <c r="I22" s="491">
        <f aca="true" t="shared" si="6" ref="I22:I29">SUM(J22:L22)</f>
        <v>4</v>
      </c>
      <c r="J22" s="487">
        <v>4</v>
      </c>
      <c r="K22" s="487"/>
      <c r="L22" s="469"/>
      <c r="M22" s="492">
        <f t="shared" si="5"/>
        <v>101</v>
      </c>
      <c r="N22" s="194"/>
      <c r="O22" s="195"/>
      <c r="P22" s="196"/>
      <c r="Q22" s="194" t="s">
        <v>132</v>
      </c>
      <c r="R22" s="195"/>
      <c r="S22" s="196"/>
      <c r="T22" s="197"/>
      <c r="U22" s="198"/>
      <c r="V22" s="199"/>
      <c r="W22" s="197"/>
      <c r="X22" s="198"/>
      <c r="Y22" s="199"/>
      <c r="Z22" s="381"/>
      <c r="AA22" s="56"/>
      <c r="AB22" s="56"/>
    </row>
    <row r="23" spans="1:28" s="10" customFormat="1" ht="18.75">
      <c r="A23" s="69" t="s">
        <v>134</v>
      </c>
      <c r="B23" s="493" t="s">
        <v>64</v>
      </c>
      <c r="C23" s="494"/>
      <c r="D23" s="495"/>
      <c r="E23" s="495"/>
      <c r="F23" s="495"/>
      <c r="G23" s="496">
        <f>SUM(G24:G25)</f>
        <v>6</v>
      </c>
      <c r="H23" s="496">
        <f aca="true" t="shared" si="7" ref="H23:M23">SUM(H24:H25)</f>
        <v>180</v>
      </c>
      <c r="I23" s="497">
        <f t="shared" si="7"/>
        <v>20</v>
      </c>
      <c r="J23" s="497">
        <f t="shared" si="7"/>
        <v>8</v>
      </c>
      <c r="K23" s="497">
        <f t="shared" si="7"/>
        <v>12</v>
      </c>
      <c r="L23" s="498"/>
      <c r="M23" s="499">
        <f t="shared" si="7"/>
        <v>160</v>
      </c>
      <c r="N23" s="96"/>
      <c r="O23" s="97"/>
      <c r="P23" s="98"/>
      <c r="Q23" s="96"/>
      <c r="R23" s="97"/>
      <c r="S23" s="98"/>
      <c r="T23" s="88"/>
      <c r="U23" s="89"/>
      <c r="V23" s="90"/>
      <c r="W23" s="88"/>
      <c r="X23" s="89"/>
      <c r="Y23" s="90"/>
      <c r="Z23" s="379"/>
      <c r="AA23" s="56"/>
      <c r="AB23" s="56"/>
    </row>
    <row r="24" spans="1:28" s="10" customFormat="1" ht="18.75">
      <c r="A24" s="485" t="s">
        <v>138</v>
      </c>
      <c r="B24" s="467" t="s">
        <v>64</v>
      </c>
      <c r="C24" s="479"/>
      <c r="D24" s="487">
        <v>1</v>
      </c>
      <c r="E24" s="487"/>
      <c r="F24" s="487"/>
      <c r="G24" s="489">
        <v>2</v>
      </c>
      <c r="H24" s="490">
        <f>G24*30</f>
        <v>60</v>
      </c>
      <c r="I24" s="491">
        <f t="shared" si="6"/>
        <v>8</v>
      </c>
      <c r="J24" s="488">
        <v>4</v>
      </c>
      <c r="K24" s="487">
        <v>4</v>
      </c>
      <c r="L24" s="469"/>
      <c r="M24" s="492">
        <f t="shared" si="5"/>
        <v>52</v>
      </c>
      <c r="N24" s="99" t="s">
        <v>222</v>
      </c>
      <c r="O24" s="69"/>
      <c r="P24" s="100"/>
      <c r="Q24" s="99"/>
      <c r="R24" s="69"/>
      <c r="S24" s="100"/>
      <c r="T24" s="91"/>
      <c r="U24" s="87"/>
      <c r="V24" s="92"/>
      <c r="W24" s="91"/>
      <c r="X24" s="87"/>
      <c r="Y24" s="92"/>
      <c r="Z24" s="380"/>
      <c r="AA24" s="56"/>
      <c r="AB24" s="56"/>
    </row>
    <row r="25" spans="1:28" s="10" customFormat="1" ht="19.5" thickBot="1">
      <c r="A25" s="485" t="s">
        <v>139</v>
      </c>
      <c r="B25" s="467" t="s">
        <v>64</v>
      </c>
      <c r="C25" s="479">
        <v>3</v>
      </c>
      <c r="D25" s="487"/>
      <c r="E25" s="487"/>
      <c r="F25" s="487"/>
      <c r="G25" s="489">
        <v>4</v>
      </c>
      <c r="H25" s="490">
        <f>G25*30</f>
        <v>120</v>
      </c>
      <c r="I25" s="491">
        <f t="shared" si="6"/>
        <v>12</v>
      </c>
      <c r="J25" s="488">
        <v>4</v>
      </c>
      <c r="K25" s="487">
        <v>8</v>
      </c>
      <c r="L25" s="469"/>
      <c r="M25" s="492">
        <f t="shared" si="5"/>
        <v>108</v>
      </c>
      <c r="N25" s="101"/>
      <c r="O25" s="102"/>
      <c r="P25" s="103" t="s">
        <v>229</v>
      </c>
      <c r="Q25" s="101"/>
      <c r="R25" s="102"/>
      <c r="S25" s="103"/>
      <c r="T25" s="93"/>
      <c r="U25" s="94"/>
      <c r="V25" s="95"/>
      <c r="W25" s="93"/>
      <c r="X25" s="94"/>
      <c r="Y25" s="95"/>
      <c r="Z25" s="382"/>
      <c r="AA25" s="56"/>
      <c r="AB25" s="56"/>
    </row>
    <row r="26" spans="1:28" s="10" customFormat="1" ht="32.25" thickBot="1">
      <c r="A26" s="69" t="s">
        <v>135</v>
      </c>
      <c r="B26" s="500" t="s">
        <v>52</v>
      </c>
      <c r="C26" s="494">
        <v>1</v>
      </c>
      <c r="D26" s="501"/>
      <c r="E26" s="501"/>
      <c r="F26" s="501"/>
      <c r="G26" s="496">
        <v>4</v>
      </c>
      <c r="H26" s="502">
        <f>G26*30</f>
        <v>120</v>
      </c>
      <c r="I26" s="497">
        <f t="shared" si="6"/>
        <v>4</v>
      </c>
      <c r="J26" s="495">
        <v>4</v>
      </c>
      <c r="K26" s="495"/>
      <c r="L26" s="503"/>
      <c r="M26" s="504">
        <f t="shared" si="5"/>
        <v>116</v>
      </c>
      <c r="N26" s="264" t="s">
        <v>132</v>
      </c>
      <c r="O26" s="260"/>
      <c r="P26" s="262"/>
      <c r="Q26" s="264"/>
      <c r="R26" s="260"/>
      <c r="S26" s="262"/>
      <c r="T26" s="413"/>
      <c r="U26" s="414"/>
      <c r="V26" s="415"/>
      <c r="W26" s="413"/>
      <c r="X26" s="414"/>
      <c r="Y26" s="415"/>
      <c r="Z26" s="416"/>
      <c r="AA26" s="56"/>
      <c r="AB26" s="56"/>
    </row>
    <row r="27" spans="1:28" s="10" customFormat="1" ht="18.75">
      <c r="A27" s="69" t="s">
        <v>140</v>
      </c>
      <c r="B27" s="493" t="s">
        <v>35</v>
      </c>
      <c r="C27" s="494"/>
      <c r="D27" s="495"/>
      <c r="E27" s="495"/>
      <c r="F27" s="495"/>
      <c r="G27" s="496">
        <f>G28+G29</f>
        <v>5</v>
      </c>
      <c r="H27" s="496">
        <f>H28+H29</f>
        <v>150</v>
      </c>
      <c r="I27" s="497">
        <f>I28+I29</f>
        <v>12</v>
      </c>
      <c r="J27" s="497">
        <f>J28+J29</f>
        <v>6</v>
      </c>
      <c r="K27" s="496"/>
      <c r="L27" s="499">
        <v>2</v>
      </c>
      <c r="M27" s="514">
        <f t="shared" si="5"/>
        <v>138</v>
      </c>
      <c r="N27" s="207"/>
      <c r="O27" s="97"/>
      <c r="P27" s="98"/>
      <c r="Q27" s="96"/>
      <c r="R27" s="97"/>
      <c r="S27" s="98"/>
      <c r="T27" s="88"/>
      <c r="U27" s="89"/>
      <c r="V27" s="90"/>
      <c r="W27" s="88"/>
      <c r="X27" s="89"/>
      <c r="Y27" s="90"/>
      <c r="Z27" s="379"/>
      <c r="AA27" s="56"/>
      <c r="AB27" s="56"/>
    </row>
    <row r="28" spans="1:28" s="10" customFormat="1" ht="18.75">
      <c r="A28" s="485" t="s">
        <v>184</v>
      </c>
      <c r="B28" s="467" t="s">
        <v>35</v>
      </c>
      <c r="C28" s="479">
        <v>4</v>
      </c>
      <c r="D28" s="487"/>
      <c r="E28" s="487"/>
      <c r="F28" s="487"/>
      <c r="G28" s="489">
        <v>4</v>
      </c>
      <c r="H28" s="490">
        <f>G28*30</f>
        <v>120</v>
      </c>
      <c r="I28" s="491">
        <f t="shared" si="6"/>
        <v>8</v>
      </c>
      <c r="J28" s="487">
        <v>6</v>
      </c>
      <c r="K28" s="487"/>
      <c r="L28" s="469">
        <v>2</v>
      </c>
      <c r="M28" s="507">
        <f>H28-I28</f>
        <v>112</v>
      </c>
      <c r="N28" s="208"/>
      <c r="O28" s="69"/>
      <c r="P28" s="100"/>
      <c r="Q28" s="99" t="s">
        <v>225</v>
      </c>
      <c r="R28" s="69"/>
      <c r="S28" s="100"/>
      <c r="T28" s="91"/>
      <c r="U28" s="87"/>
      <c r="V28" s="92"/>
      <c r="W28" s="91"/>
      <c r="X28" s="87"/>
      <c r="Y28" s="92"/>
      <c r="Z28" s="380"/>
      <c r="AA28" s="56"/>
      <c r="AB28" s="56"/>
    </row>
    <row r="29" spans="1:28" s="10" customFormat="1" ht="19.5" thickBot="1">
      <c r="A29" s="485" t="s">
        <v>185</v>
      </c>
      <c r="B29" s="467" t="s">
        <v>48</v>
      </c>
      <c r="C29" s="468"/>
      <c r="D29" s="469"/>
      <c r="E29" s="469"/>
      <c r="F29" s="469">
        <v>4</v>
      </c>
      <c r="G29" s="470">
        <v>1</v>
      </c>
      <c r="H29" s="505">
        <f>G29*30</f>
        <v>30</v>
      </c>
      <c r="I29" s="506">
        <f t="shared" si="6"/>
        <v>4</v>
      </c>
      <c r="J29" s="507"/>
      <c r="K29" s="507"/>
      <c r="L29" s="507">
        <v>4</v>
      </c>
      <c r="M29" s="507">
        <f t="shared" si="5"/>
        <v>26</v>
      </c>
      <c r="N29" s="209"/>
      <c r="O29" s="102"/>
      <c r="P29" s="103"/>
      <c r="Q29" s="101" t="s">
        <v>132</v>
      </c>
      <c r="R29" s="102"/>
      <c r="S29" s="103"/>
      <c r="T29" s="93"/>
      <c r="U29" s="94"/>
      <c r="V29" s="95"/>
      <c r="W29" s="93"/>
      <c r="X29" s="94"/>
      <c r="Y29" s="95"/>
      <c r="Z29" s="382"/>
      <c r="AA29" s="56"/>
      <c r="AB29" s="56"/>
    </row>
    <row r="30" spans="1:28" s="10" customFormat="1" ht="18.75">
      <c r="A30" s="69" t="s">
        <v>141</v>
      </c>
      <c r="B30" s="493" t="s">
        <v>74</v>
      </c>
      <c r="C30" s="508"/>
      <c r="D30" s="503"/>
      <c r="E30" s="503"/>
      <c r="F30" s="503"/>
      <c r="G30" s="498">
        <f>G31+G32</f>
        <v>12</v>
      </c>
      <c r="H30" s="498">
        <f>H31+H32</f>
        <v>360</v>
      </c>
      <c r="I30" s="499">
        <f>I31+I32</f>
        <v>28</v>
      </c>
      <c r="J30" s="499">
        <v>18</v>
      </c>
      <c r="K30" s="499"/>
      <c r="L30" s="499">
        <v>10</v>
      </c>
      <c r="M30" s="499">
        <f>M31+M32</f>
        <v>332</v>
      </c>
      <c r="N30" s="96"/>
      <c r="O30" s="97"/>
      <c r="P30" s="98"/>
      <c r="Q30" s="96"/>
      <c r="R30" s="97"/>
      <c r="S30" s="98"/>
      <c r="T30" s="88"/>
      <c r="U30" s="89"/>
      <c r="V30" s="90"/>
      <c r="W30" s="88"/>
      <c r="X30" s="89"/>
      <c r="Y30" s="90"/>
      <c r="Z30" s="379"/>
      <c r="AA30" s="56"/>
      <c r="AB30" s="56"/>
    </row>
    <row r="31" spans="1:28" s="10" customFormat="1" ht="31.5">
      <c r="A31" s="485" t="s">
        <v>186</v>
      </c>
      <c r="B31" s="467" t="s">
        <v>65</v>
      </c>
      <c r="C31" s="468">
        <v>1</v>
      </c>
      <c r="D31" s="469"/>
      <c r="E31" s="469"/>
      <c r="F31" s="469"/>
      <c r="G31" s="470">
        <v>7</v>
      </c>
      <c r="H31" s="505">
        <f>G31*30</f>
        <v>210</v>
      </c>
      <c r="I31" s="506">
        <v>16</v>
      </c>
      <c r="J31" s="509" t="s">
        <v>223</v>
      </c>
      <c r="K31" s="469"/>
      <c r="L31" s="509" t="s">
        <v>224</v>
      </c>
      <c r="M31" s="492">
        <f t="shared" si="5"/>
        <v>194</v>
      </c>
      <c r="N31" s="99" t="s">
        <v>231</v>
      </c>
      <c r="O31" s="69"/>
      <c r="P31" s="100"/>
      <c r="Q31" s="99"/>
      <c r="R31" s="69"/>
      <c r="S31" s="100"/>
      <c r="T31" s="91"/>
      <c r="U31" s="87"/>
      <c r="V31" s="92"/>
      <c r="W31" s="91"/>
      <c r="X31" s="87"/>
      <c r="Y31" s="92"/>
      <c r="Z31" s="380"/>
      <c r="AA31" s="56"/>
      <c r="AB31" s="56"/>
    </row>
    <row r="32" spans="1:28" s="10" customFormat="1" ht="32.25" thickBot="1">
      <c r="A32" s="485" t="s">
        <v>187</v>
      </c>
      <c r="B32" s="467" t="s">
        <v>66</v>
      </c>
      <c r="C32" s="468">
        <v>3</v>
      </c>
      <c r="D32" s="469"/>
      <c r="E32" s="469"/>
      <c r="F32" s="469"/>
      <c r="G32" s="470">
        <v>5</v>
      </c>
      <c r="H32" s="505">
        <f>G32*30</f>
        <v>150</v>
      </c>
      <c r="I32" s="506">
        <v>12</v>
      </c>
      <c r="J32" s="509" t="s">
        <v>225</v>
      </c>
      <c r="K32" s="469"/>
      <c r="L32" s="509" t="s">
        <v>226</v>
      </c>
      <c r="M32" s="492">
        <f t="shared" si="5"/>
        <v>138</v>
      </c>
      <c r="N32" s="101"/>
      <c r="O32" s="102"/>
      <c r="P32" s="103" t="s">
        <v>229</v>
      </c>
      <c r="Q32" s="101"/>
      <c r="R32" s="102"/>
      <c r="S32" s="103"/>
      <c r="T32" s="93"/>
      <c r="U32" s="94"/>
      <c r="V32" s="95"/>
      <c r="W32" s="93"/>
      <c r="X32" s="94"/>
      <c r="Y32" s="95"/>
      <c r="Z32" s="382"/>
      <c r="AA32" s="56"/>
      <c r="AB32" s="56"/>
    </row>
    <row r="33" spans="1:28" s="10" customFormat="1" ht="18.75">
      <c r="A33" s="69" t="s">
        <v>142</v>
      </c>
      <c r="B33" s="493" t="s">
        <v>34</v>
      </c>
      <c r="C33" s="508">
        <v>3</v>
      </c>
      <c r="D33" s="503"/>
      <c r="E33" s="503"/>
      <c r="F33" s="503"/>
      <c r="G33" s="498">
        <v>5</v>
      </c>
      <c r="H33" s="510">
        <f>G33*30</f>
        <v>150</v>
      </c>
      <c r="I33" s="499">
        <v>8</v>
      </c>
      <c r="J33" s="509" t="s">
        <v>131</v>
      </c>
      <c r="K33" s="503"/>
      <c r="L33" s="509" t="s">
        <v>227</v>
      </c>
      <c r="M33" s="504">
        <f t="shared" si="5"/>
        <v>142</v>
      </c>
      <c r="N33" s="200"/>
      <c r="O33" s="201"/>
      <c r="P33" s="202" t="s">
        <v>222</v>
      </c>
      <c r="Q33" s="200"/>
      <c r="R33" s="201"/>
      <c r="S33" s="202"/>
      <c r="T33" s="203"/>
      <c r="U33" s="204"/>
      <c r="V33" s="205"/>
      <c r="W33" s="203"/>
      <c r="X33" s="204"/>
      <c r="Y33" s="205"/>
      <c r="Z33" s="383"/>
      <c r="AA33" s="56"/>
      <c r="AB33" s="56"/>
    </row>
    <row r="34" spans="1:28" s="10" customFormat="1" ht="19.5" thickBot="1">
      <c r="A34" s="69" t="s">
        <v>143</v>
      </c>
      <c r="B34" s="493" t="s">
        <v>33</v>
      </c>
      <c r="C34" s="508">
        <v>1</v>
      </c>
      <c r="D34" s="503"/>
      <c r="E34" s="503"/>
      <c r="F34" s="503"/>
      <c r="G34" s="498">
        <v>5</v>
      </c>
      <c r="H34" s="510">
        <f>G34*30</f>
        <v>150</v>
      </c>
      <c r="I34" s="499">
        <v>8</v>
      </c>
      <c r="J34" s="509" t="s">
        <v>131</v>
      </c>
      <c r="K34" s="503"/>
      <c r="L34" s="509" t="s">
        <v>227</v>
      </c>
      <c r="M34" s="504">
        <f t="shared" si="5"/>
        <v>142</v>
      </c>
      <c r="N34" s="101" t="s">
        <v>222</v>
      </c>
      <c r="O34" s="102"/>
      <c r="P34" s="103"/>
      <c r="Q34" s="101"/>
      <c r="R34" s="102"/>
      <c r="S34" s="103"/>
      <c r="T34" s="93"/>
      <c r="U34" s="94"/>
      <c r="V34" s="95"/>
      <c r="W34" s="93"/>
      <c r="X34" s="94"/>
      <c r="Y34" s="95"/>
      <c r="Z34" s="382"/>
      <c r="AA34" s="56"/>
      <c r="AB34" s="56"/>
    </row>
    <row r="35" spans="1:28" s="10" customFormat="1" ht="19.5" customHeight="1" thickBot="1">
      <c r="A35" s="679" t="s">
        <v>228</v>
      </c>
      <c r="B35" s="672"/>
      <c r="C35" s="511"/>
      <c r="D35" s="512"/>
      <c r="E35" s="512"/>
      <c r="F35" s="512"/>
      <c r="G35" s="513">
        <f>G20+G23+G26+G27+G30+G33+G34</f>
        <v>44</v>
      </c>
      <c r="H35" s="513">
        <f aca="true" t="shared" si="8" ref="H35:M35">H20+H23+H26+H27+H30+H33+H34</f>
        <v>1320</v>
      </c>
      <c r="I35" s="513">
        <f t="shared" si="8"/>
        <v>88</v>
      </c>
      <c r="J35" s="513"/>
      <c r="K35" s="513"/>
      <c r="L35" s="513"/>
      <c r="M35" s="513">
        <f t="shared" si="8"/>
        <v>1232</v>
      </c>
      <c r="N35" s="408" t="s">
        <v>230</v>
      </c>
      <c r="O35" s="408">
        <v>0</v>
      </c>
      <c r="P35" s="408" t="s">
        <v>233</v>
      </c>
      <c r="Q35" s="408" t="s">
        <v>235</v>
      </c>
      <c r="R35" s="408">
        <v>0</v>
      </c>
      <c r="S35" s="408">
        <v>0</v>
      </c>
      <c r="T35" s="408">
        <v>0</v>
      </c>
      <c r="U35" s="408">
        <v>0</v>
      </c>
      <c r="V35" s="408">
        <v>0</v>
      </c>
      <c r="W35" s="408">
        <v>0</v>
      </c>
      <c r="X35" s="408">
        <v>0</v>
      </c>
      <c r="Y35" s="409">
        <v>0</v>
      </c>
      <c r="Z35" s="410">
        <v>0</v>
      </c>
      <c r="AA35" s="56"/>
      <c r="AB35" s="56"/>
    </row>
    <row r="36" spans="1:28" s="10" customFormat="1" ht="39" customHeight="1" thickBot="1">
      <c r="A36" s="661" t="s">
        <v>183</v>
      </c>
      <c r="B36" s="662"/>
      <c r="C36" s="662"/>
      <c r="D36" s="662"/>
      <c r="E36" s="662"/>
      <c r="F36" s="663"/>
      <c r="G36" s="85">
        <f>G35+G18</f>
        <v>64</v>
      </c>
      <c r="H36" s="86">
        <f aca="true" t="shared" si="9" ref="H36:Z36">H35+H18</f>
        <v>1920</v>
      </c>
      <c r="I36" s="86">
        <f t="shared" si="9"/>
        <v>112</v>
      </c>
      <c r="J36" s="86"/>
      <c r="K36" s="86"/>
      <c r="L36" s="86"/>
      <c r="M36" s="86">
        <f t="shared" si="9"/>
        <v>1808</v>
      </c>
      <c r="N36" s="411" t="s">
        <v>232</v>
      </c>
      <c r="O36" s="411">
        <f t="shared" si="9"/>
        <v>0</v>
      </c>
      <c r="P36" s="408" t="s">
        <v>234</v>
      </c>
      <c r="Q36" s="411" t="s">
        <v>236</v>
      </c>
      <c r="R36" s="411">
        <f t="shared" si="9"/>
        <v>0</v>
      </c>
      <c r="S36" s="411" t="s">
        <v>222</v>
      </c>
      <c r="T36" s="411">
        <f t="shared" si="9"/>
        <v>0</v>
      </c>
      <c r="U36" s="411">
        <f t="shared" si="9"/>
        <v>0</v>
      </c>
      <c r="V36" s="411">
        <f t="shared" si="9"/>
        <v>0</v>
      </c>
      <c r="W36" s="411">
        <f t="shared" si="9"/>
        <v>0</v>
      </c>
      <c r="X36" s="411">
        <f t="shared" si="9"/>
        <v>0</v>
      </c>
      <c r="Y36" s="411">
        <f t="shared" si="9"/>
        <v>0</v>
      </c>
      <c r="Z36" s="412">
        <f t="shared" si="9"/>
        <v>0</v>
      </c>
      <c r="AA36" s="56"/>
      <c r="AB36" s="56"/>
    </row>
    <row r="37" spans="1:28" s="10" customFormat="1" ht="24" customHeight="1" thickBot="1">
      <c r="A37" s="688" t="s">
        <v>144</v>
      </c>
      <c r="B37" s="689"/>
      <c r="C37" s="689"/>
      <c r="D37" s="689"/>
      <c r="E37" s="689"/>
      <c r="F37" s="689"/>
      <c r="G37" s="689"/>
      <c r="H37" s="689"/>
      <c r="I37" s="689"/>
      <c r="J37" s="689"/>
      <c r="K37" s="689"/>
      <c r="L37" s="689"/>
      <c r="M37" s="689"/>
      <c r="N37" s="689"/>
      <c r="O37" s="689"/>
      <c r="P37" s="689"/>
      <c r="Q37" s="689"/>
      <c r="R37" s="689"/>
      <c r="S37" s="689"/>
      <c r="T37" s="689"/>
      <c r="U37" s="689"/>
      <c r="V37" s="689"/>
      <c r="W37" s="689"/>
      <c r="X37" s="689"/>
      <c r="Y37" s="689"/>
      <c r="Z37" s="690"/>
      <c r="AA37" s="56"/>
      <c r="AB37" s="56"/>
    </row>
    <row r="38" spans="1:28" s="10" customFormat="1" ht="18.75">
      <c r="A38" s="166" t="s">
        <v>145</v>
      </c>
      <c r="B38" s="270" t="s">
        <v>42</v>
      </c>
      <c r="C38" s="283"/>
      <c r="D38" s="238"/>
      <c r="E38" s="238"/>
      <c r="F38" s="284"/>
      <c r="G38" s="315">
        <f>G39+G40</f>
        <v>6.5</v>
      </c>
      <c r="H38" s="308">
        <f aca="true" t="shared" si="10" ref="H38:M38">H39+H40</f>
        <v>195</v>
      </c>
      <c r="I38" s="239">
        <f t="shared" si="10"/>
        <v>10</v>
      </c>
      <c r="J38" s="239">
        <v>4</v>
      </c>
      <c r="K38" s="239"/>
      <c r="L38" s="239">
        <v>6</v>
      </c>
      <c r="M38" s="339">
        <f t="shared" si="10"/>
        <v>185</v>
      </c>
      <c r="N38" s="25"/>
      <c r="O38" s="106"/>
      <c r="P38" s="107"/>
      <c r="Q38" s="25"/>
      <c r="R38" s="106"/>
      <c r="S38" s="107"/>
      <c r="T38" s="212"/>
      <c r="U38" s="106"/>
      <c r="V38" s="328"/>
      <c r="W38" s="25"/>
      <c r="X38" s="106"/>
      <c r="Y38" s="107"/>
      <c r="Z38" s="384"/>
      <c r="AA38" s="56"/>
      <c r="AB38" s="56"/>
    </row>
    <row r="39" spans="1:28" s="10" customFormat="1" ht="18.75">
      <c r="A39" s="167" t="s">
        <v>189</v>
      </c>
      <c r="B39" s="271" t="s">
        <v>42</v>
      </c>
      <c r="C39" s="285">
        <v>7</v>
      </c>
      <c r="D39" s="224"/>
      <c r="E39" s="224"/>
      <c r="F39" s="286"/>
      <c r="G39" s="316">
        <v>5</v>
      </c>
      <c r="H39" s="309">
        <f>G39*30</f>
        <v>150</v>
      </c>
      <c r="I39" s="499">
        <v>6</v>
      </c>
      <c r="J39" s="509" t="s">
        <v>132</v>
      </c>
      <c r="K39" s="503"/>
      <c r="L39" s="509" t="s">
        <v>237</v>
      </c>
      <c r="M39" s="340">
        <f>H39-I39</f>
        <v>144</v>
      </c>
      <c r="N39" s="108"/>
      <c r="O39" s="109"/>
      <c r="P39" s="52"/>
      <c r="Q39" s="108"/>
      <c r="R39" s="109"/>
      <c r="S39" s="52"/>
      <c r="T39" s="211" t="s">
        <v>224</v>
      </c>
      <c r="U39" s="109"/>
      <c r="V39" s="329"/>
      <c r="W39" s="108"/>
      <c r="X39" s="109"/>
      <c r="Y39" s="52"/>
      <c r="Z39" s="385"/>
      <c r="AA39" s="56"/>
      <c r="AB39" s="56"/>
    </row>
    <row r="40" spans="1:28" s="10" customFormat="1" ht="19.5" thickBot="1">
      <c r="A40" s="168" t="s">
        <v>190</v>
      </c>
      <c r="B40" s="272" t="s">
        <v>50</v>
      </c>
      <c r="C40" s="287"/>
      <c r="D40" s="227"/>
      <c r="E40" s="228"/>
      <c r="F40" s="288">
        <v>9</v>
      </c>
      <c r="G40" s="317">
        <v>1.5</v>
      </c>
      <c r="H40" s="310">
        <f>G40*30</f>
        <v>45</v>
      </c>
      <c r="I40" s="229">
        <v>4</v>
      </c>
      <c r="J40" s="230"/>
      <c r="K40" s="229"/>
      <c r="L40" s="219">
        <v>4</v>
      </c>
      <c r="M40" s="341">
        <f>H40-I40</f>
        <v>41</v>
      </c>
      <c r="N40" s="223"/>
      <c r="O40" s="221"/>
      <c r="P40" s="222"/>
      <c r="Q40" s="223"/>
      <c r="R40" s="221"/>
      <c r="S40" s="222"/>
      <c r="T40" s="220"/>
      <c r="U40" s="221"/>
      <c r="V40" s="330" t="s">
        <v>132</v>
      </c>
      <c r="W40" s="223"/>
      <c r="X40" s="221"/>
      <c r="Y40" s="222"/>
      <c r="Z40" s="386"/>
      <c r="AA40" s="56"/>
      <c r="AB40" s="56"/>
    </row>
    <row r="41" spans="1:28" s="10" customFormat="1" ht="18.75">
      <c r="A41" s="169" t="s">
        <v>146</v>
      </c>
      <c r="B41" s="273" t="s">
        <v>75</v>
      </c>
      <c r="C41" s="289">
        <v>7</v>
      </c>
      <c r="D41" s="232"/>
      <c r="E41" s="232"/>
      <c r="F41" s="290"/>
      <c r="G41" s="318">
        <v>3.5</v>
      </c>
      <c r="H41" s="311">
        <f>G41*30</f>
        <v>105</v>
      </c>
      <c r="I41" s="499">
        <v>6</v>
      </c>
      <c r="J41" s="509" t="s">
        <v>132</v>
      </c>
      <c r="K41" s="503"/>
      <c r="L41" s="509" t="s">
        <v>237</v>
      </c>
      <c r="M41" s="342">
        <f>H41-I41</f>
        <v>99</v>
      </c>
      <c r="N41" s="218"/>
      <c r="O41" s="216"/>
      <c r="P41" s="217"/>
      <c r="Q41" s="218"/>
      <c r="R41" s="216"/>
      <c r="S41" s="217"/>
      <c r="T41" s="211" t="s">
        <v>224</v>
      </c>
      <c r="U41" s="216"/>
      <c r="V41" s="331"/>
      <c r="W41" s="218"/>
      <c r="X41" s="216"/>
      <c r="Y41" s="217"/>
      <c r="Z41" s="387"/>
      <c r="AA41" s="56"/>
      <c r="AB41" s="56"/>
    </row>
    <row r="42" spans="1:28" s="10" customFormat="1" ht="32.25" thickBot="1">
      <c r="A42" s="210" t="s">
        <v>147</v>
      </c>
      <c r="B42" s="274" t="s">
        <v>67</v>
      </c>
      <c r="C42" s="291">
        <v>12</v>
      </c>
      <c r="D42" s="240"/>
      <c r="E42" s="241"/>
      <c r="F42" s="292"/>
      <c r="G42" s="319">
        <v>5</v>
      </c>
      <c r="H42" s="312">
        <f>G42*30</f>
        <v>150</v>
      </c>
      <c r="I42" s="242">
        <v>4</v>
      </c>
      <c r="J42" s="243">
        <v>4</v>
      </c>
      <c r="K42" s="242"/>
      <c r="L42" s="242"/>
      <c r="M42" s="343">
        <f>H42-I42</f>
        <v>146</v>
      </c>
      <c r="N42" s="247"/>
      <c r="O42" s="245"/>
      <c r="P42" s="246"/>
      <c r="Q42" s="247"/>
      <c r="R42" s="245"/>
      <c r="S42" s="246"/>
      <c r="T42" s="244"/>
      <c r="U42" s="245"/>
      <c r="V42" s="332"/>
      <c r="W42" s="247"/>
      <c r="X42" s="245"/>
      <c r="Y42" s="246" t="s">
        <v>132</v>
      </c>
      <c r="Z42" s="388"/>
      <c r="AA42" s="56"/>
      <c r="AB42" s="56"/>
    </row>
    <row r="43" spans="1:28" s="10" customFormat="1" ht="18.75">
      <c r="A43" s="166" t="s">
        <v>148</v>
      </c>
      <c r="B43" s="275" t="s">
        <v>29</v>
      </c>
      <c r="C43" s="293"/>
      <c r="D43" s="249"/>
      <c r="E43" s="250"/>
      <c r="F43" s="294"/>
      <c r="G43" s="320">
        <f>G44+G45+G46</f>
        <v>10</v>
      </c>
      <c r="H43" s="313">
        <f aca="true" t="shared" si="11" ref="H43:M43">H44+H45+H46</f>
        <v>300</v>
      </c>
      <c r="I43" s="252">
        <f t="shared" si="11"/>
        <v>28</v>
      </c>
      <c r="J43" s="252">
        <v>16</v>
      </c>
      <c r="K43" s="252"/>
      <c r="L43" s="252">
        <v>12</v>
      </c>
      <c r="M43" s="344">
        <f t="shared" si="11"/>
        <v>272</v>
      </c>
      <c r="N43" s="96"/>
      <c r="O43" s="97"/>
      <c r="P43" s="98"/>
      <c r="Q43" s="96"/>
      <c r="R43" s="97"/>
      <c r="S43" s="98"/>
      <c r="T43" s="207"/>
      <c r="U43" s="97"/>
      <c r="V43" s="133"/>
      <c r="W43" s="96"/>
      <c r="X43" s="97"/>
      <c r="Y43" s="98"/>
      <c r="Z43" s="389"/>
      <c r="AA43" s="56"/>
      <c r="AB43" s="56"/>
    </row>
    <row r="44" spans="1:28" s="10" customFormat="1" ht="18.75">
      <c r="A44" s="167" t="s">
        <v>191</v>
      </c>
      <c r="B44" s="271" t="s">
        <v>29</v>
      </c>
      <c r="C44" s="295"/>
      <c r="D44" s="234">
        <v>4</v>
      </c>
      <c r="E44" s="235"/>
      <c r="F44" s="296"/>
      <c r="G44" s="316">
        <v>4.5</v>
      </c>
      <c r="H44" s="309">
        <f aca="true" t="shared" si="12" ref="H44:H56">G44*30</f>
        <v>135</v>
      </c>
      <c r="I44" s="506">
        <v>12</v>
      </c>
      <c r="J44" s="509" t="s">
        <v>225</v>
      </c>
      <c r="K44" s="469"/>
      <c r="L44" s="509" t="s">
        <v>226</v>
      </c>
      <c r="M44" s="340">
        <f aca="true" t="shared" si="13" ref="M44:M56">H44-I44</f>
        <v>123</v>
      </c>
      <c r="N44" s="99"/>
      <c r="O44" s="69"/>
      <c r="P44" s="100"/>
      <c r="Q44" s="99" t="s">
        <v>229</v>
      </c>
      <c r="R44" s="69"/>
      <c r="S44" s="100"/>
      <c r="T44" s="208"/>
      <c r="U44" s="69"/>
      <c r="V44" s="134"/>
      <c r="W44" s="99"/>
      <c r="X44" s="69"/>
      <c r="Y44" s="100"/>
      <c r="Z44" s="390"/>
      <c r="AA44" s="56"/>
      <c r="AB44" s="56"/>
    </row>
    <row r="45" spans="1:28" s="10" customFormat="1" ht="18.75">
      <c r="A45" s="167" t="s">
        <v>192</v>
      </c>
      <c r="B45" s="271" t="s">
        <v>29</v>
      </c>
      <c r="C45" s="295">
        <v>6</v>
      </c>
      <c r="D45" s="235"/>
      <c r="E45" s="235"/>
      <c r="F45" s="296"/>
      <c r="G45" s="321">
        <v>4</v>
      </c>
      <c r="H45" s="309">
        <f t="shared" si="12"/>
        <v>120</v>
      </c>
      <c r="I45" s="506">
        <v>12</v>
      </c>
      <c r="J45" s="509" t="s">
        <v>225</v>
      </c>
      <c r="K45" s="469"/>
      <c r="L45" s="509" t="s">
        <v>226</v>
      </c>
      <c r="M45" s="340">
        <f t="shared" si="13"/>
        <v>108</v>
      </c>
      <c r="N45" s="99"/>
      <c r="O45" s="69"/>
      <c r="P45" s="100"/>
      <c r="Q45" s="99"/>
      <c r="R45" s="69"/>
      <c r="S45" s="100" t="s">
        <v>229</v>
      </c>
      <c r="T45" s="208"/>
      <c r="U45" s="69"/>
      <c r="V45" s="134"/>
      <c r="W45" s="99"/>
      <c r="X45" s="69"/>
      <c r="Y45" s="100"/>
      <c r="Z45" s="390"/>
      <c r="AA45" s="56"/>
      <c r="AB45" s="56"/>
    </row>
    <row r="46" spans="1:28" s="10" customFormat="1" ht="32.25" thickBot="1">
      <c r="A46" s="168" t="s">
        <v>193</v>
      </c>
      <c r="B46" s="272" t="s">
        <v>49</v>
      </c>
      <c r="C46" s="287"/>
      <c r="D46" s="227"/>
      <c r="E46" s="228"/>
      <c r="F46" s="288">
        <v>7</v>
      </c>
      <c r="G46" s="317">
        <v>1.5</v>
      </c>
      <c r="H46" s="310">
        <f t="shared" si="12"/>
        <v>45</v>
      </c>
      <c r="I46" s="229">
        <v>4</v>
      </c>
      <c r="J46" s="230"/>
      <c r="K46" s="229"/>
      <c r="L46" s="219">
        <v>4</v>
      </c>
      <c r="M46" s="341">
        <f t="shared" si="13"/>
        <v>41</v>
      </c>
      <c r="N46" s="101"/>
      <c r="O46" s="102"/>
      <c r="P46" s="103"/>
      <c r="Q46" s="101"/>
      <c r="R46" s="102"/>
      <c r="S46" s="103"/>
      <c r="T46" s="209" t="s">
        <v>132</v>
      </c>
      <c r="U46" s="102"/>
      <c r="V46" s="333"/>
      <c r="W46" s="101"/>
      <c r="X46" s="102"/>
      <c r="Y46" s="103"/>
      <c r="Z46" s="391"/>
      <c r="AA46" s="56"/>
      <c r="AB46" s="56"/>
    </row>
    <row r="47" spans="1:28" s="10" customFormat="1" ht="31.5">
      <c r="A47" s="169" t="s">
        <v>149</v>
      </c>
      <c r="B47" s="273" t="s">
        <v>76</v>
      </c>
      <c r="C47" s="289">
        <v>9</v>
      </c>
      <c r="D47" s="231"/>
      <c r="E47" s="232"/>
      <c r="F47" s="297"/>
      <c r="G47" s="318">
        <v>3.5</v>
      </c>
      <c r="H47" s="311">
        <f t="shared" si="12"/>
        <v>105</v>
      </c>
      <c r="I47" s="499">
        <v>6</v>
      </c>
      <c r="J47" s="509" t="s">
        <v>132</v>
      </c>
      <c r="K47" s="503"/>
      <c r="L47" s="509" t="s">
        <v>237</v>
      </c>
      <c r="M47" s="342">
        <f t="shared" si="13"/>
        <v>99</v>
      </c>
      <c r="N47" s="200"/>
      <c r="O47" s="201"/>
      <c r="P47" s="202"/>
      <c r="Q47" s="200"/>
      <c r="R47" s="201"/>
      <c r="S47" s="202"/>
      <c r="T47" s="248"/>
      <c r="U47" s="201"/>
      <c r="V47" s="334" t="s">
        <v>224</v>
      </c>
      <c r="W47" s="200"/>
      <c r="X47" s="201"/>
      <c r="Y47" s="202"/>
      <c r="Z47" s="392"/>
      <c r="AA47" s="56"/>
      <c r="AB47" s="56"/>
    </row>
    <row r="48" spans="1:28" s="10" customFormat="1" ht="18.75">
      <c r="A48" s="169" t="s">
        <v>150</v>
      </c>
      <c r="B48" s="271" t="s">
        <v>37</v>
      </c>
      <c r="C48" s="295">
        <v>9</v>
      </c>
      <c r="D48" s="235"/>
      <c r="E48" s="235"/>
      <c r="F48" s="296"/>
      <c r="G48" s="316">
        <v>3.5</v>
      </c>
      <c r="H48" s="309">
        <f t="shared" si="12"/>
        <v>105</v>
      </c>
      <c r="I48" s="499">
        <v>6</v>
      </c>
      <c r="J48" s="509" t="s">
        <v>132</v>
      </c>
      <c r="K48" s="503"/>
      <c r="L48" s="509" t="s">
        <v>237</v>
      </c>
      <c r="M48" s="340">
        <f t="shared" si="13"/>
        <v>99</v>
      </c>
      <c r="N48" s="99"/>
      <c r="O48" s="69"/>
      <c r="P48" s="100"/>
      <c r="Q48" s="99"/>
      <c r="R48" s="69"/>
      <c r="S48" s="100"/>
      <c r="T48" s="208"/>
      <c r="U48" s="69"/>
      <c r="V48" s="334" t="s">
        <v>224</v>
      </c>
      <c r="W48" s="99"/>
      <c r="X48" s="69"/>
      <c r="Y48" s="100"/>
      <c r="Z48" s="390"/>
      <c r="AA48" s="56"/>
      <c r="AB48" s="56"/>
    </row>
    <row r="49" spans="1:28" s="10" customFormat="1" ht="18.75">
      <c r="A49" s="169" t="s">
        <v>151</v>
      </c>
      <c r="B49" s="271" t="s">
        <v>31</v>
      </c>
      <c r="C49" s="295">
        <v>9</v>
      </c>
      <c r="D49" s="235"/>
      <c r="E49" s="235"/>
      <c r="F49" s="296"/>
      <c r="G49" s="316">
        <v>4</v>
      </c>
      <c r="H49" s="309">
        <f t="shared" si="12"/>
        <v>120</v>
      </c>
      <c r="I49" s="499">
        <v>6</v>
      </c>
      <c r="J49" s="509" t="s">
        <v>132</v>
      </c>
      <c r="K49" s="503"/>
      <c r="L49" s="509" t="s">
        <v>237</v>
      </c>
      <c r="M49" s="340">
        <f t="shared" si="13"/>
        <v>114</v>
      </c>
      <c r="N49" s="99"/>
      <c r="O49" s="69"/>
      <c r="P49" s="100"/>
      <c r="Q49" s="99"/>
      <c r="R49" s="69"/>
      <c r="S49" s="100"/>
      <c r="T49" s="208"/>
      <c r="U49" s="69"/>
      <c r="V49" s="334" t="s">
        <v>224</v>
      </c>
      <c r="W49" s="99"/>
      <c r="X49" s="69"/>
      <c r="Y49" s="100"/>
      <c r="Z49" s="390"/>
      <c r="AA49" s="56"/>
      <c r="AB49" s="56"/>
    </row>
    <row r="50" spans="1:28" s="10" customFormat="1" ht="18.75">
      <c r="A50" s="169" t="s">
        <v>152</v>
      </c>
      <c r="B50" s="271" t="s">
        <v>77</v>
      </c>
      <c r="C50" s="295">
        <v>7</v>
      </c>
      <c r="D50" s="235"/>
      <c r="E50" s="235"/>
      <c r="F50" s="296"/>
      <c r="G50" s="316">
        <v>3</v>
      </c>
      <c r="H50" s="309">
        <f t="shared" si="12"/>
        <v>90</v>
      </c>
      <c r="I50" s="225">
        <v>4</v>
      </c>
      <c r="J50" s="509" t="s">
        <v>132</v>
      </c>
      <c r="K50" s="225"/>
      <c r="L50" s="225"/>
      <c r="M50" s="340">
        <f t="shared" si="13"/>
        <v>86</v>
      </c>
      <c r="N50" s="99"/>
      <c r="O50" s="69"/>
      <c r="P50" s="100"/>
      <c r="Q50" s="99"/>
      <c r="R50" s="69"/>
      <c r="S50" s="100"/>
      <c r="T50" s="208"/>
      <c r="U50" s="69"/>
      <c r="V50" s="134" t="s">
        <v>132</v>
      </c>
      <c r="W50" s="99"/>
      <c r="X50" s="69"/>
      <c r="Y50" s="100"/>
      <c r="Z50" s="390"/>
      <c r="AA50" s="56"/>
      <c r="AB50" s="56"/>
    </row>
    <row r="51" spans="1:28" s="10" customFormat="1" ht="31.5">
      <c r="A51" s="210" t="s">
        <v>153</v>
      </c>
      <c r="B51" s="274" t="s">
        <v>56</v>
      </c>
      <c r="C51" s="291">
        <v>12</v>
      </c>
      <c r="D51" s="240"/>
      <c r="E51" s="253"/>
      <c r="F51" s="298"/>
      <c r="G51" s="515">
        <v>7.5</v>
      </c>
      <c r="H51" s="312">
        <f t="shared" si="12"/>
        <v>225</v>
      </c>
      <c r="I51" s="499">
        <v>6</v>
      </c>
      <c r="J51" s="509" t="s">
        <v>132</v>
      </c>
      <c r="K51" s="503"/>
      <c r="L51" s="509" t="s">
        <v>237</v>
      </c>
      <c r="M51" s="343">
        <f t="shared" si="13"/>
        <v>219</v>
      </c>
      <c r="N51" s="194"/>
      <c r="O51" s="195"/>
      <c r="P51" s="196"/>
      <c r="Q51" s="194"/>
      <c r="R51" s="195"/>
      <c r="S51" s="196"/>
      <c r="T51" s="254"/>
      <c r="U51" s="195"/>
      <c r="V51" s="335"/>
      <c r="W51" s="194"/>
      <c r="X51" s="195"/>
      <c r="Y51" s="334" t="s">
        <v>224</v>
      </c>
      <c r="Z51" s="393"/>
      <c r="AA51" s="56"/>
      <c r="AB51" s="56"/>
    </row>
    <row r="52" spans="1:28" s="10" customFormat="1" ht="19.5" thickBot="1">
      <c r="A52" s="170" t="s">
        <v>154</v>
      </c>
      <c r="B52" s="276" t="s">
        <v>30</v>
      </c>
      <c r="C52" s="291">
        <v>10</v>
      </c>
      <c r="D52" s="240"/>
      <c r="E52" s="241"/>
      <c r="F52" s="298"/>
      <c r="G52" s="319">
        <v>7</v>
      </c>
      <c r="H52" s="312">
        <f>G52*30</f>
        <v>210</v>
      </c>
      <c r="I52" s="499">
        <v>6</v>
      </c>
      <c r="J52" s="509" t="s">
        <v>132</v>
      </c>
      <c r="K52" s="503"/>
      <c r="L52" s="509" t="s">
        <v>237</v>
      </c>
      <c r="M52" s="345">
        <f>H52-I52</f>
        <v>204</v>
      </c>
      <c r="N52" s="194"/>
      <c r="O52" s="195"/>
      <c r="P52" s="196"/>
      <c r="Q52" s="194"/>
      <c r="R52" s="195"/>
      <c r="S52" s="196"/>
      <c r="T52" s="254"/>
      <c r="U52" s="195"/>
      <c r="V52" s="335"/>
      <c r="W52" s="334" t="s">
        <v>224</v>
      </c>
      <c r="X52" s="195"/>
      <c r="Y52" s="196"/>
      <c r="Z52" s="393"/>
      <c r="AA52" s="56"/>
      <c r="AB52" s="56"/>
    </row>
    <row r="53" spans="1:28" s="10" customFormat="1" ht="31.5">
      <c r="A53" s="166" t="s">
        <v>155</v>
      </c>
      <c r="B53" s="277" t="s">
        <v>188</v>
      </c>
      <c r="C53" s="70"/>
      <c r="D53" s="71"/>
      <c r="E53" s="255"/>
      <c r="F53" s="294"/>
      <c r="G53" s="336">
        <f>G54+G55</f>
        <v>4</v>
      </c>
      <c r="H53" s="337">
        <f aca="true" t="shared" si="14" ref="H53:M53">H54+H55</f>
        <v>120</v>
      </c>
      <c r="I53" s="338">
        <f t="shared" si="14"/>
        <v>4</v>
      </c>
      <c r="J53" s="338">
        <f t="shared" si="14"/>
        <v>4</v>
      </c>
      <c r="K53" s="338"/>
      <c r="L53" s="338"/>
      <c r="M53" s="346">
        <f t="shared" si="14"/>
        <v>116</v>
      </c>
      <c r="N53" s="96"/>
      <c r="O53" s="97"/>
      <c r="P53" s="98"/>
      <c r="Q53" s="96"/>
      <c r="R53" s="97"/>
      <c r="S53" s="98"/>
      <c r="T53" s="207"/>
      <c r="U53" s="97"/>
      <c r="V53" s="133"/>
      <c r="W53" s="96"/>
      <c r="X53" s="97"/>
      <c r="Y53" s="98"/>
      <c r="Z53" s="389"/>
      <c r="AA53" s="56"/>
      <c r="AB53" s="56"/>
    </row>
    <row r="54" spans="1:28" s="10" customFormat="1" ht="18.75">
      <c r="A54" s="167" t="s">
        <v>194</v>
      </c>
      <c r="B54" s="278" t="s">
        <v>81</v>
      </c>
      <c r="C54" s="72"/>
      <c r="D54" s="224" t="s">
        <v>101</v>
      </c>
      <c r="E54" s="224"/>
      <c r="F54" s="286"/>
      <c r="G54" s="316">
        <v>2</v>
      </c>
      <c r="H54" s="309">
        <f>G54*30</f>
        <v>60</v>
      </c>
      <c r="I54" s="225"/>
      <c r="J54" s="226"/>
      <c r="K54" s="225"/>
      <c r="L54" s="225"/>
      <c r="M54" s="340">
        <f>H54-I54</f>
        <v>60</v>
      </c>
      <c r="N54" s="108"/>
      <c r="O54" s="109"/>
      <c r="P54" s="52"/>
      <c r="Q54" s="99"/>
      <c r="R54" s="69"/>
      <c r="S54" s="100"/>
      <c r="T54" s="208"/>
      <c r="U54" s="69"/>
      <c r="V54" s="134"/>
      <c r="W54" s="99"/>
      <c r="X54" s="69"/>
      <c r="Y54" s="100"/>
      <c r="Z54" s="390"/>
      <c r="AA54" s="56"/>
      <c r="AB54" s="56"/>
    </row>
    <row r="55" spans="1:28" s="10" customFormat="1" ht="19.5" thickBot="1">
      <c r="A55" s="168" t="s">
        <v>195</v>
      </c>
      <c r="B55" s="279" t="s">
        <v>158</v>
      </c>
      <c r="C55" s="73">
        <v>12</v>
      </c>
      <c r="D55" s="74"/>
      <c r="E55" s="257"/>
      <c r="F55" s="299"/>
      <c r="G55" s="322">
        <v>2</v>
      </c>
      <c r="H55" s="310">
        <f t="shared" si="12"/>
        <v>60</v>
      </c>
      <c r="I55" s="229">
        <v>4</v>
      </c>
      <c r="J55" s="230">
        <v>4</v>
      </c>
      <c r="K55" s="229"/>
      <c r="L55" s="229"/>
      <c r="M55" s="341">
        <f t="shared" si="13"/>
        <v>56</v>
      </c>
      <c r="N55" s="101"/>
      <c r="O55" s="102"/>
      <c r="P55" s="103"/>
      <c r="Q55" s="101"/>
      <c r="R55" s="102"/>
      <c r="S55" s="103"/>
      <c r="T55" s="209"/>
      <c r="U55" s="102"/>
      <c r="V55" s="333"/>
      <c r="W55" s="101"/>
      <c r="X55" s="102"/>
      <c r="Y55" s="103" t="s">
        <v>132</v>
      </c>
      <c r="Z55" s="391"/>
      <c r="AA55" s="56"/>
      <c r="AB55" s="56"/>
    </row>
    <row r="56" spans="1:28" s="10" customFormat="1" ht="19.5" thickBot="1">
      <c r="A56" s="210" t="s">
        <v>156</v>
      </c>
      <c r="B56" s="280" t="s">
        <v>55</v>
      </c>
      <c r="C56" s="300">
        <v>12</v>
      </c>
      <c r="D56" s="258"/>
      <c r="E56" s="263"/>
      <c r="F56" s="301"/>
      <c r="G56" s="323">
        <v>8.5</v>
      </c>
      <c r="H56" s="314">
        <f t="shared" si="12"/>
        <v>255</v>
      </c>
      <c r="I56" s="499">
        <v>6</v>
      </c>
      <c r="J56" s="509" t="s">
        <v>132</v>
      </c>
      <c r="K56" s="503"/>
      <c r="L56" s="509" t="s">
        <v>237</v>
      </c>
      <c r="M56" s="347">
        <f t="shared" si="13"/>
        <v>249</v>
      </c>
      <c r="N56" s="264"/>
      <c r="O56" s="260"/>
      <c r="P56" s="262"/>
      <c r="Q56" s="264"/>
      <c r="R56" s="260"/>
      <c r="S56" s="262"/>
      <c r="T56" s="259"/>
      <c r="U56" s="260"/>
      <c r="V56" s="261"/>
      <c r="W56" s="264"/>
      <c r="X56" s="260"/>
      <c r="Y56" s="334" t="s">
        <v>224</v>
      </c>
      <c r="Z56" s="394"/>
      <c r="AA56" s="56"/>
      <c r="AB56" s="56"/>
    </row>
    <row r="57" spans="1:28" s="10" customFormat="1" ht="18.75">
      <c r="A57" s="166" t="s">
        <v>157</v>
      </c>
      <c r="B57" s="277" t="s">
        <v>57</v>
      </c>
      <c r="C57" s="302"/>
      <c r="D57" s="251"/>
      <c r="E57" s="251"/>
      <c r="F57" s="294"/>
      <c r="G57" s="324">
        <f>G58+G59</f>
        <v>10</v>
      </c>
      <c r="H57" s="282">
        <f aca="true" t="shared" si="15" ref="H57:M57">H58+H59</f>
        <v>300</v>
      </c>
      <c r="I57" s="265">
        <f t="shared" si="15"/>
        <v>16</v>
      </c>
      <c r="J57" s="265">
        <v>8</v>
      </c>
      <c r="K57" s="265"/>
      <c r="L57" s="265">
        <v>8</v>
      </c>
      <c r="M57" s="348">
        <f t="shared" si="15"/>
        <v>284</v>
      </c>
      <c r="N57" s="96"/>
      <c r="O57" s="97"/>
      <c r="P57" s="98"/>
      <c r="Q57" s="96"/>
      <c r="R57" s="97"/>
      <c r="S57" s="98"/>
      <c r="T57" s="207"/>
      <c r="U57" s="97"/>
      <c r="V57" s="133"/>
      <c r="W57" s="96"/>
      <c r="X57" s="97"/>
      <c r="Y57" s="98"/>
      <c r="Z57" s="389"/>
      <c r="AA57" s="56"/>
      <c r="AB57" s="56"/>
    </row>
    <row r="58" spans="1:28" s="10" customFormat="1" ht="18.75">
      <c r="A58" s="167" t="s">
        <v>196</v>
      </c>
      <c r="B58" s="281" t="s">
        <v>57</v>
      </c>
      <c r="C58" s="72">
        <v>10</v>
      </c>
      <c r="D58" s="55"/>
      <c r="E58" s="236"/>
      <c r="F58" s="296"/>
      <c r="G58" s="321">
        <v>8.5</v>
      </c>
      <c r="H58" s="309">
        <f>G58*30</f>
        <v>255</v>
      </c>
      <c r="I58" s="506">
        <v>12</v>
      </c>
      <c r="J58" s="509" t="s">
        <v>225</v>
      </c>
      <c r="K58" s="469"/>
      <c r="L58" s="509" t="s">
        <v>226</v>
      </c>
      <c r="M58" s="349">
        <f>H58-I58</f>
        <v>243</v>
      </c>
      <c r="N58" s="99"/>
      <c r="O58" s="69"/>
      <c r="P58" s="100"/>
      <c r="Q58" s="99"/>
      <c r="R58" s="69"/>
      <c r="S58" s="100"/>
      <c r="T58" s="208"/>
      <c r="U58" s="69"/>
      <c r="V58" s="134"/>
      <c r="W58" s="99" t="s">
        <v>229</v>
      </c>
      <c r="X58" s="69"/>
      <c r="Y58" s="100"/>
      <c r="Z58" s="390"/>
      <c r="AA58" s="56"/>
      <c r="AB58" s="56"/>
    </row>
    <row r="59" spans="1:28" s="10" customFormat="1" ht="32.25" thickBot="1">
      <c r="A59" s="168" t="s">
        <v>197</v>
      </c>
      <c r="B59" s="279" t="s">
        <v>59</v>
      </c>
      <c r="C59" s="73"/>
      <c r="D59" s="74"/>
      <c r="E59" s="266"/>
      <c r="F59" s="303">
        <v>12</v>
      </c>
      <c r="G59" s="325">
        <v>1.5</v>
      </c>
      <c r="H59" s="310">
        <f>G59*30</f>
        <v>45</v>
      </c>
      <c r="I59" s="75">
        <v>4</v>
      </c>
      <c r="J59" s="267"/>
      <c r="K59" s="75"/>
      <c r="L59" s="268" t="s">
        <v>238</v>
      </c>
      <c r="M59" s="350">
        <f>H59-I59</f>
        <v>41</v>
      </c>
      <c r="N59" s="101"/>
      <c r="O59" s="102"/>
      <c r="P59" s="103"/>
      <c r="Q59" s="101"/>
      <c r="R59" s="102"/>
      <c r="S59" s="103"/>
      <c r="T59" s="209"/>
      <c r="U59" s="102"/>
      <c r="V59" s="333"/>
      <c r="W59" s="101"/>
      <c r="X59" s="102"/>
      <c r="Y59" s="103" t="s">
        <v>132</v>
      </c>
      <c r="Z59" s="391"/>
      <c r="AA59" s="56"/>
      <c r="AB59" s="56"/>
    </row>
    <row r="60" spans="1:28" s="10" customFormat="1" ht="18.75">
      <c r="A60" s="166" t="s">
        <v>159</v>
      </c>
      <c r="B60" s="277" t="s">
        <v>39</v>
      </c>
      <c r="C60" s="302"/>
      <c r="D60" s="251"/>
      <c r="E60" s="251"/>
      <c r="F60" s="294"/>
      <c r="G60" s="324">
        <f>G61+G62</f>
        <v>10</v>
      </c>
      <c r="H60" s="282">
        <f aca="true" t="shared" si="16" ref="H60:M60">H61+H62</f>
        <v>300</v>
      </c>
      <c r="I60" s="265">
        <f t="shared" si="16"/>
        <v>16</v>
      </c>
      <c r="J60" s="265">
        <v>8</v>
      </c>
      <c r="K60" s="265"/>
      <c r="L60" s="265">
        <v>8</v>
      </c>
      <c r="M60" s="348">
        <f t="shared" si="16"/>
        <v>284</v>
      </c>
      <c r="N60" s="96"/>
      <c r="O60" s="97"/>
      <c r="P60" s="98"/>
      <c r="Q60" s="96"/>
      <c r="R60" s="97"/>
      <c r="S60" s="98"/>
      <c r="T60" s="207"/>
      <c r="U60" s="97"/>
      <c r="V60" s="133"/>
      <c r="W60" s="96"/>
      <c r="X60" s="97"/>
      <c r="Y60" s="98"/>
      <c r="Z60" s="389"/>
      <c r="AA60" s="56"/>
      <c r="AB60" s="56"/>
    </row>
    <row r="61" spans="1:28" s="10" customFormat="1" ht="18.75">
      <c r="A61" s="167" t="s">
        <v>162</v>
      </c>
      <c r="B61" s="281" t="s">
        <v>39</v>
      </c>
      <c r="C61" s="72">
        <v>10</v>
      </c>
      <c r="D61" s="55"/>
      <c r="E61" s="236"/>
      <c r="F61" s="304"/>
      <c r="G61" s="321">
        <v>8.5</v>
      </c>
      <c r="H61" s="309">
        <f aca="true" t="shared" si="17" ref="H61:H68">G61*30</f>
        <v>255</v>
      </c>
      <c r="I61" s="506">
        <v>12</v>
      </c>
      <c r="J61" s="509" t="s">
        <v>225</v>
      </c>
      <c r="K61" s="469"/>
      <c r="L61" s="509" t="s">
        <v>226</v>
      </c>
      <c r="M61" s="349">
        <f aca="true" t="shared" si="18" ref="M61:M68">H61-I61</f>
        <v>243</v>
      </c>
      <c r="N61" s="99"/>
      <c r="O61" s="69"/>
      <c r="P61" s="100"/>
      <c r="Q61" s="99"/>
      <c r="R61" s="69"/>
      <c r="S61" s="100"/>
      <c r="T61" s="208"/>
      <c r="U61" s="69"/>
      <c r="V61" s="134"/>
      <c r="W61" s="99" t="s">
        <v>229</v>
      </c>
      <c r="X61" s="69"/>
      <c r="Y61" s="100"/>
      <c r="Z61" s="390"/>
      <c r="AA61" s="56"/>
      <c r="AB61" s="56"/>
    </row>
    <row r="62" spans="1:28" s="10" customFormat="1" ht="19.5" thickBot="1">
      <c r="A62" s="168" t="s">
        <v>163</v>
      </c>
      <c r="B62" s="279" t="s">
        <v>68</v>
      </c>
      <c r="C62" s="73"/>
      <c r="D62" s="74"/>
      <c r="E62" s="266"/>
      <c r="F62" s="303">
        <v>12</v>
      </c>
      <c r="G62" s="322">
        <v>1.5</v>
      </c>
      <c r="H62" s="310">
        <f t="shared" si="17"/>
        <v>45</v>
      </c>
      <c r="I62" s="74">
        <v>4</v>
      </c>
      <c r="J62" s="230"/>
      <c r="K62" s="74"/>
      <c r="L62" s="206" t="s">
        <v>238</v>
      </c>
      <c r="M62" s="341">
        <f t="shared" si="18"/>
        <v>41</v>
      </c>
      <c r="N62" s="101"/>
      <c r="O62" s="102"/>
      <c r="P62" s="103"/>
      <c r="Q62" s="101"/>
      <c r="R62" s="102"/>
      <c r="S62" s="103"/>
      <c r="T62" s="209"/>
      <c r="U62" s="102"/>
      <c r="V62" s="333"/>
      <c r="W62" s="101"/>
      <c r="X62" s="102"/>
      <c r="Y62" s="103" t="s">
        <v>132</v>
      </c>
      <c r="Z62" s="391"/>
      <c r="AA62" s="56"/>
      <c r="AB62" s="56"/>
    </row>
    <row r="63" spans="1:28" s="10" customFormat="1" ht="18.75">
      <c r="A63" s="166" t="s">
        <v>160</v>
      </c>
      <c r="B63" s="275" t="s">
        <v>54</v>
      </c>
      <c r="C63" s="351">
        <v>4</v>
      </c>
      <c r="D63" s="352"/>
      <c r="E63" s="352"/>
      <c r="F63" s="294"/>
      <c r="G63" s="353">
        <v>3.5</v>
      </c>
      <c r="H63" s="354">
        <f t="shared" si="17"/>
        <v>105</v>
      </c>
      <c r="I63" s="71">
        <v>4</v>
      </c>
      <c r="J63" s="256">
        <v>4</v>
      </c>
      <c r="K63" s="71"/>
      <c r="L63" s="71"/>
      <c r="M63" s="355">
        <f t="shared" si="18"/>
        <v>101</v>
      </c>
      <c r="N63" s="96"/>
      <c r="O63" s="97"/>
      <c r="P63" s="98"/>
      <c r="Q63" s="96" t="s">
        <v>132</v>
      </c>
      <c r="R63" s="97"/>
      <c r="S63" s="98"/>
      <c r="T63" s="207"/>
      <c r="U63" s="97"/>
      <c r="V63" s="133"/>
      <c r="W63" s="96"/>
      <c r="X63" s="97"/>
      <c r="Y63" s="98"/>
      <c r="Z63" s="389"/>
      <c r="AA63" s="56"/>
      <c r="AB63" s="56"/>
    </row>
    <row r="64" spans="1:28" s="10" customFormat="1" ht="18.75">
      <c r="A64" s="169" t="s">
        <v>161</v>
      </c>
      <c r="B64" s="271" t="s">
        <v>69</v>
      </c>
      <c r="C64" s="295"/>
      <c r="D64" s="235" t="s">
        <v>239</v>
      </c>
      <c r="E64" s="235"/>
      <c r="F64" s="296"/>
      <c r="G64" s="326">
        <v>3</v>
      </c>
      <c r="H64" s="309">
        <f t="shared" si="17"/>
        <v>90</v>
      </c>
      <c r="I64" s="55">
        <v>4</v>
      </c>
      <c r="J64" s="226">
        <v>4</v>
      </c>
      <c r="K64" s="55"/>
      <c r="L64" s="55"/>
      <c r="M64" s="340">
        <f t="shared" si="18"/>
        <v>86</v>
      </c>
      <c r="N64" s="99"/>
      <c r="O64" s="69"/>
      <c r="P64" s="100"/>
      <c r="Q64" s="99"/>
      <c r="R64" s="69"/>
      <c r="S64" s="100"/>
      <c r="T64" s="208"/>
      <c r="U64" s="69"/>
      <c r="V64" s="208" t="s">
        <v>132</v>
      </c>
      <c r="W64" s="99"/>
      <c r="X64" s="69"/>
      <c r="Y64" s="100"/>
      <c r="Z64" s="390"/>
      <c r="AA64" s="56"/>
      <c r="AB64" s="56"/>
    </row>
    <row r="65" spans="1:28" s="10" customFormat="1" ht="18.75">
      <c r="A65" s="169" t="s">
        <v>164</v>
      </c>
      <c r="B65" s="271" t="s">
        <v>36</v>
      </c>
      <c r="C65" s="295">
        <v>6</v>
      </c>
      <c r="D65" s="235"/>
      <c r="E65" s="235"/>
      <c r="F65" s="296"/>
      <c r="G65" s="326">
        <v>5</v>
      </c>
      <c r="H65" s="309">
        <f t="shared" si="17"/>
        <v>150</v>
      </c>
      <c r="I65" s="499">
        <v>6</v>
      </c>
      <c r="J65" s="509" t="s">
        <v>132</v>
      </c>
      <c r="K65" s="503"/>
      <c r="L65" s="509" t="s">
        <v>237</v>
      </c>
      <c r="M65" s="340">
        <f t="shared" si="18"/>
        <v>144</v>
      </c>
      <c r="N65" s="99"/>
      <c r="O65" s="69"/>
      <c r="P65" s="100"/>
      <c r="Q65" s="99"/>
      <c r="R65" s="69"/>
      <c r="S65" s="100" t="s">
        <v>224</v>
      </c>
      <c r="T65" s="208"/>
      <c r="U65" s="69"/>
      <c r="V65" s="134"/>
      <c r="W65" s="99"/>
      <c r="X65" s="69"/>
      <c r="Y65" s="100"/>
      <c r="Z65" s="390"/>
      <c r="AA65" s="56"/>
      <c r="AB65" s="56"/>
    </row>
    <row r="66" spans="1:28" s="10" customFormat="1" ht="18.75">
      <c r="A66" s="169" t="s">
        <v>165</v>
      </c>
      <c r="B66" s="278" t="s">
        <v>38</v>
      </c>
      <c r="C66" s="305">
        <v>10</v>
      </c>
      <c r="D66" s="237"/>
      <c r="E66" s="233"/>
      <c r="F66" s="296"/>
      <c r="G66" s="321">
        <v>5</v>
      </c>
      <c r="H66" s="309">
        <f t="shared" si="17"/>
        <v>150</v>
      </c>
      <c r="I66" s="499">
        <v>6</v>
      </c>
      <c r="J66" s="509" t="s">
        <v>132</v>
      </c>
      <c r="K66" s="503"/>
      <c r="L66" s="509" t="s">
        <v>237</v>
      </c>
      <c r="M66" s="340">
        <f t="shared" si="18"/>
        <v>144</v>
      </c>
      <c r="N66" s="99"/>
      <c r="O66" s="69"/>
      <c r="P66" s="100"/>
      <c r="Q66" s="99"/>
      <c r="R66" s="69"/>
      <c r="S66" s="100"/>
      <c r="T66" s="208"/>
      <c r="U66" s="69"/>
      <c r="V66" s="134"/>
      <c r="W66" s="99"/>
      <c r="X66" s="69"/>
      <c r="Y66" s="100"/>
      <c r="Z66" s="390"/>
      <c r="AA66" s="56"/>
      <c r="AB66" s="56"/>
    </row>
    <row r="67" spans="1:28" s="10" customFormat="1" ht="18.75">
      <c r="A67" s="169" t="s">
        <v>166</v>
      </c>
      <c r="B67" s="278" t="s">
        <v>71</v>
      </c>
      <c r="C67" s="305">
        <v>12</v>
      </c>
      <c r="D67" s="237"/>
      <c r="E67" s="233"/>
      <c r="F67" s="296"/>
      <c r="G67" s="321">
        <v>5</v>
      </c>
      <c r="H67" s="309">
        <f t="shared" si="17"/>
        <v>150</v>
      </c>
      <c r="I67" s="499">
        <v>4</v>
      </c>
      <c r="J67" s="509" t="s">
        <v>132</v>
      </c>
      <c r="K67" s="503"/>
      <c r="L67" s="509"/>
      <c r="M67" s="340">
        <f t="shared" si="18"/>
        <v>146</v>
      </c>
      <c r="N67" s="99"/>
      <c r="O67" s="69"/>
      <c r="P67" s="100"/>
      <c r="Q67" s="99"/>
      <c r="R67" s="69"/>
      <c r="S67" s="100"/>
      <c r="T67" s="208"/>
      <c r="U67" s="69"/>
      <c r="V67" s="134"/>
      <c r="W67" s="99"/>
      <c r="X67" s="69"/>
      <c r="Y67" s="100" t="s">
        <v>132</v>
      </c>
      <c r="Z67" s="390"/>
      <c r="AA67" s="56"/>
      <c r="AB67" s="56"/>
    </row>
    <row r="68" spans="1:28" s="10" customFormat="1" ht="19.5" thickBot="1">
      <c r="A68" s="269" t="s">
        <v>167</v>
      </c>
      <c r="B68" s="272" t="s">
        <v>78</v>
      </c>
      <c r="C68" s="306">
        <v>6</v>
      </c>
      <c r="D68" s="307"/>
      <c r="E68" s="307"/>
      <c r="F68" s="299"/>
      <c r="G68" s="327">
        <v>3.5</v>
      </c>
      <c r="H68" s="310">
        <f t="shared" si="17"/>
        <v>105</v>
      </c>
      <c r="I68" s="499">
        <v>6</v>
      </c>
      <c r="J68" s="509" t="s">
        <v>132</v>
      </c>
      <c r="K68" s="503"/>
      <c r="L68" s="509" t="s">
        <v>237</v>
      </c>
      <c r="M68" s="341">
        <f t="shared" si="18"/>
        <v>99</v>
      </c>
      <c r="N68" s="101"/>
      <c r="O68" s="102"/>
      <c r="P68" s="103"/>
      <c r="Q68" s="101"/>
      <c r="R68" s="102"/>
      <c r="S68" s="103" t="s">
        <v>224</v>
      </c>
      <c r="T68" s="209"/>
      <c r="U68" s="102"/>
      <c r="V68" s="333"/>
      <c r="W68" s="101"/>
      <c r="X68" s="102"/>
      <c r="Y68" s="103"/>
      <c r="Z68" s="391"/>
      <c r="AA68" s="56"/>
      <c r="AB68" s="56"/>
    </row>
    <row r="69" spans="1:28" s="10" customFormat="1" ht="19.5" thickBot="1">
      <c r="A69" s="682" t="s">
        <v>168</v>
      </c>
      <c r="B69" s="683"/>
      <c r="C69" s="683"/>
      <c r="D69" s="683"/>
      <c r="E69" s="683"/>
      <c r="F69" s="684"/>
      <c r="G69" s="213">
        <f>G54+G38+G41+G42+G43+G47+G48+G49+G50+G51+G55+G52+G56+G57+G60+G63+G64+G65+G66+G67+G68</f>
        <v>111</v>
      </c>
      <c r="H69" s="214">
        <f aca="true" t="shared" si="19" ref="H69:M69">H54+H38+H41+H42+H43+H47+H48+H49+H50+H51+H55+H52+H56+H57+H60+H63+H64+H65+H66+H67+H68</f>
        <v>3330</v>
      </c>
      <c r="I69" s="215">
        <f t="shared" si="19"/>
        <v>154</v>
      </c>
      <c r="J69" s="215"/>
      <c r="K69" s="215"/>
      <c r="L69" s="215"/>
      <c r="M69" s="215">
        <f t="shared" si="19"/>
        <v>3176</v>
      </c>
      <c r="N69" s="406">
        <f>SUM(N49:N68)</f>
        <v>0</v>
      </c>
      <c r="O69" s="406">
        <f>SUM(O49:O68)</f>
        <v>0</v>
      </c>
      <c r="P69" s="406">
        <v>0</v>
      </c>
      <c r="Q69" s="407" t="s">
        <v>231</v>
      </c>
      <c r="R69" s="407" t="s">
        <v>207</v>
      </c>
      <c r="S69" s="407" t="s">
        <v>240</v>
      </c>
      <c r="T69" s="407" t="s">
        <v>231</v>
      </c>
      <c r="U69" s="407" t="s">
        <v>207</v>
      </c>
      <c r="V69" s="407" t="s">
        <v>241</v>
      </c>
      <c r="W69" s="407" t="s">
        <v>242</v>
      </c>
      <c r="X69" s="407" t="s">
        <v>207</v>
      </c>
      <c r="Y69" s="407" t="s">
        <v>243</v>
      </c>
      <c r="Z69" s="407" t="s">
        <v>207</v>
      </c>
      <c r="AA69" s="56"/>
      <c r="AB69" s="56"/>
    </row>
    <row r="70" spans="1:28" s="10" customFormat="1" ht="19.5" thickBot="1">
      <c r="A70" s="177"/>
      <c r="B70" s="110"/>
      <c r="C70" s="110"/>
      <c r="D70" s="110"/>
      <c r="E70" s="110"/>
      <c r="F70" s="110"/>
      <c r="G70" s="111"/>
      <c r="H70" s="112"/>
      <c r="I70" s="113"/>
      <c r="J70" s="112"/>
      <c r="K70" s="112"/>
      <c r="L70" s="112"/>
      <c r="M70" s="112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78"/>
      <c r="AA70" s="56"/>
      <c r="AB70" s="56"/>
    </row>
    <row r="71" spans="1:28" s="10" customFormat="1" ht="19.5" thickBot="1">
      <c r="A71" s="627" t="s">
        <v>169</v>
      </c>
      <c r="B71" s="628"/>
      <c r="C71" s="628"/>
      <c r="D71" s="628"/>
      <c r="E71" s="628"/>
      <c r="F71" s="628"/>
      <c r="G71" s="628"/>
      <c r="H71" s="628"/>
      <c r="I71" s="628"/>
      <c r="J71" s="628"/>
      <c r="K71" s="628"/>
      <c r="L71" s="628"/>
      <c r="M71" s="628"/>
      <c r="N71" s="628"/>
      <c r="O71" s="628"/>
      <c r="P71" s="628"/>
      <c r="Q71" s="628"/>
      <c r="R71" s="628"/>
      <c r="S71" s="628"/>
      <c r="T71" s="628"/>
      <c r="U71" s="628"/>
      <c r="V71" s="628"/>
      <c r="W71" s="628"/>
      <c r="X71" s="628"/>
      <c r="Y71" s="628"/>
      <c r="Z71" s="629"/>
      <c r="AA71" s="56"/>
      <c r="AB71" s="56"/>
    </row>
    <row r="72" spans="1:28" s="10" customFormat="1" ht="19.5" thickBot="1">
      <c r="A72" s="642" t="s">
        <v>198</v>
      </c>
      <c r="B72" s="643"/>
      <c r="C72" s="643"/>
      <c r="D72" s="643"/>
      <c r="E72" s="643"/>
      <c r="F72" s="643"/>
      <c r="G72" s="643"/>
      <c r="H72" s="643"/>
      <c r="I72" s="643"/>
      <c r="J72" s="643"/>
      <c r="K72" s="643"/>
      <c r="L72" s="643"/>
      <c r="M72" s="643"/>
      <c r="N72" s="643"/>
      <c r="O72" s="643"/>
      <c r="P72" s="643"/>
      <c r="Q72" s="643"/>
      <c r="R72" s="643"/>
      <c r="S72" s="643"/>
      <c r="T72" s="643"/>
      <c r="U72" s="643"/>
      <c r="V72" s="643"/>
      <c r="W72" s="643"/>
      <c r="X72" s="643"/>
      <c r="Y72" s="643"/>
      <c r="Z72" s="644"/>
      <c r="AA72" s="56"/>
      <c r="AB72" s="56"/>
    </row>
    <row r="73" spans="1:28" s="10" customFormat="1" ht="18.75">
      <c r="A73" s="171" t="s">
        <v>200</v>
      </c>
      <c r="B73" s="356" t="s">
        <v>43</v>
      </c>
      <c r="C73" s="105"/>
      <c r="D73" s="49">
        <v>7</v>
      </c>
      <c r="E73" s="115"/>
      <c r="F73" s="119"/>
      <c r="G73" s="124">
        <v>4</v>
      </c>
      <c r="H73" s="51">
        <f>G73*30</f>
        <v>120</v>
      </c>
      <c r="I73" s="499">
        <v>6</v>
      </c>
      <c r="J73" s="509" t="s">
        <v>132</v>
      </c>
      <c r="K73" s="503"/>
      <c r="L73" s="509" t="s">
        <v>237</v>
      </c>
      <c r="M73" s="128">
        <f>H73-I73</f>
        <v>114</v>
      </c>
      <c r="N73" s="129"/>
      <c r="O73" s="115"/>
      <c r="P73" s="119"/>
      <c r="Q73" s="129"/>
      <c r="R73" s="115"/>
      <c r="S73" s="131"/>
      <c r="T73" s="99" t="s">
        <v>224</v>
      </c>
      <c r="U73" s="115"/>
      <c r="V73" s="131"/>
      <c r="W73" s="129"/>
      <c r="X73" s="115"/>
      <c r="Y73" s="119"/>
      <c r="Z73" s="395"/>
      <c r="AA73" s="56"/>
      <c r="AB73" s="56"/>
    </row>
    <row r="74" spans="1:28" s="10" customFormat="1" ht="18.75">
      <c r="A74" s="171" t="s">
        <v>201</v>
      </c>
      <c r="B74" s="357" t="s">
        <v>72</v>
      </c>
      <c r="C74" s="51"/>
      <c r="D74" s="50">
        <v>9</v>
      </c>
      <c r="E74" s="115"/>
      <c r="F74" s="119"/>
      <c r="G74" s="124">
        <v>3</v>
      </c>
      <c r="H74" s="51">
        <f>G74*30</f>
        <v>90</v>
      </c>
      <c r="I74" s="47">
        <v>4</v>
      </c>
      <c r="J74" s="48">
        <v>4</v>
      </c>
      <c r="K74" s="47"/>
      <c r="L74" s="47"/>
      <c r="M74" s="128">
        <f>H74-I74</f>
        <v>86</v>
      </c>
      <c r="N74" s="129"/>
      <c r="O74" s="115"/>
      <c r="P74" s="119"/>
      <c r="Q74" s="129"/>
      <c r="R74" s="115"/>
      <c r="S74" s="131"/>
      <c r="T74" s="129"/>
      <c r="U74" s="115"/>
      <c r="V74" s="134" t="s">
        <v>132</v>
      </c>
      <c r="W74" s="129"/>
      <c r="X74" s="115"/>
      <c r="Y74" s="119"/>
      <c r="Z74" s="395"/>
      <c r="AA74" s="56"/>
      <c r="AB74" s="56"/>
    </row>
    <row r="75" spans="1:28" s="10" customFormat="1" ht="19.5" thickBot="1">
      <c r="A75" s="358" t="s">
        <v>202</v>
      </c>
      <c r="B75" s="359" t="s">
        <v>45</v>
      </c>
      <c r="C75" s="360"/>
      <c r="D75" s="361">
        <v>12</v>
      </c>
      <c r="E75" s="362"/>
      <c r="F75" s="363"/>
      <c r="G75" s="364">
        <v>4.5</v>
      </c>
      <c r="H75" s="365">
        <f>G75*30</f>
        <v>135</v>
      </c>
      <c r="I75" s="193">
        <v>4</v>
      </c>
      <c r="J75" s="366">
        <v>4</v>
      </c>
      <c r="K75" s="193"/>
      <c r="L75" s="193"/>
      <c r="M75" s="367">
        <f>H75-I75</f>
        <v>131</v>
      </c>
      <c r="N75" s="368"/>
      <c r="O75" s="362"/>
      <c r="P75" s="363"/>
      <c r="Q75" s="368"/>
      <c r="R75" s="362"/>
      <c r="S75" s="369"/>
      <c r="T75" s="368"/>
      <c r="U75" s="362"/>
      <c r="V75" s="369"/>
      <c r="W75" s="368"/>
      <c r="X75" s="362"/>
      <c r="Y75" s="196" t="s">
        <v>132</v>
      </c>
      <c r="Z75" s="396"/>
      <c r="AA75" s="56"/>
      <c r="AB75" s="56"/>
    </row>
    <row r="76" spans="1:28" s="10" customFormat="1" ht="19.5" thickBot="1">
      <c r="A76" s="634" t="s">
        <v>203</v>
      </c>
      <c r="B76" s="635"/>
      <c r="C76" s="635"/>
      <c r="D76" s="635"/>
      <c r="E76" s="635"/>
      <c r="F76" s="635"/>
      <c r="G76" s="370">
        <f>SUM(G73:G75)</f>
        <v>11.5</v>
      </c>
      <c r="H76" s="165">
        <f>SUM(H73:H75)</f>
        <v>345</v>
      </c>
      <c r="I76" s="165">
        <f>SUM(I73:I75)</f>
        <v>14</v>
      </c>
      <c r="J76" s="165">
        <v>12</v>
      </c>
      <c r="K76" s="165">
        <f>SUM(K73:K75)</f>
        <v>0</v>
      </c>
      <c r="L76" s="165">
        <v>2</v>
      </c>
      <c r="M76" s="188">
        <f>SUM(M73:M75)</f>
        <v>331</v>
      </c>
      <c r="N76" s="418">
        <f aca="true" t="shared" si="20" ref="N76:S76">SUM(N74:N81)</f>
        <v>0</v>
      </c>
      <c r="O76" s="161">
        <f t="shared" si="20"/>
        <v>0</v>
      </c>
      <c r="P76" s="161">
        <f t="shared" si="20"/>
        <v>0</v>
      </c>
      <c r="Q76" s="161">
        <f t="shared" si="20"/>
        <v>0</v>
      </c>
      <c r="R76" s="161">
        <f t="shared" si="20"/>
        <v>0</v>
      </c>
      <c r="S76" s="161">
        <f t="shared" si="20"/>
        <v>0</v>
      </c>
      <c r="T76" s="99" t="s">
        <v>224</v>
      </c>
      <c r="U76" s="161">
        <f>SUM(U74:U81)</f>
        <v>0</v>
      </c>
      <c r="V76" s="161" t="s">
        <v>132</v>
      </c>
      <c r="W76" s="161">
        <v>0</v>
      </c>
      <c r="X76" s="161">
        <f>SUM(X74:X81)</f>
        <v>0</v>
      </c>
      <c r="Y76" s="161" t="s">
        <v>132</v>
      </c>
      <c r="Z76" s="419">
        <f>SUM(Z74:Z81)</f>
        <v>0</v>
      </c>
      <c r="AA76" s="56"/>
      <c r="AB76" s="56"/>
    </row>
    <row r="77" spans="1:28" s="10" customFormat="1" ht="19.5" thickBot="1">
      <c r="A77" s="642" t="s">
        <v>199</v>
      </c>
      <c r="B77" s="643"/>
      <c r="C77" s="643"/>
      <c r="D77" s="643"/>
      <c r="E77" s="643"/>
      <c r="F77" s="643"/>
      <c r="G77" s="643"/>
      <c r="H77" s="643"/>
      <c r="I77" s="643"/>
      <c r="J77" s="643"/>
      <c r="K77" s="643"/>
      <c r="L77" s="643"/>
      <c r="M77" s="643"/>
      <c r="N77" s="643"/>
      <c r="O77" s="643"/>
      <c r="P77" s="643"/>
      <c r="Q77" s="643"/>
      <c r="R77" s="643"/>
      <c r="S77" s="643"/>
      <c r="T77" s="643"/>
      <c r="U77" s="643"/>
      <c r="V77" s="643"/>
      <c r="W77" s="643"/>
      <c r="X77" s="643"/>
      <c r="Y77" s="643"/>
      <c r="Z77" s="644"/>
      <c r="AA77" s="56"/>
      <c r="AB77" s="56"/>
    </row>
    <row r="78" spans="1:28" s="10" customFormat="1" ht="18.75">
      <c r="A78" s="171" t="s">
        <v>204</v>
      </c>
      <c r="B78" s="371" t="s">
        <v>73</v>
      </c>
      <c r="C78" s="105"/>
      <c r="D78" s="49">
        <v>10</v>
      </c>
      <c r="E78" s="115"/>
      <c r="F78" s="119"/>
      <c r="G78" s="124">
        <v>3</v>
      </c>
      <c r="H78" s="51">
        <f>G78*30</f>
        <v>90</v>
      </c>
      <c r="I78" s="47">
        <v>4</v>
      </c>
      <c r="J78" s="48">
        <v>4</v>
      </c>
      <c r="K78" s="47"/>
      <c r="L78" s="47"/>
      <c r="M78" s="128">
        <f>H78-I78</f>
        <v>86</v>
      </c>
      <c r="N78" s="129"/>
      <c r="O78" s="115"/>
      <c r="P78" s="119"/>
      <c r="Q78" s="129"/>
      <c r="R78" s="115"/>
      <c r="S78" s="131"/>
      <c r="T78" s="129"/>
      <c r="U78" s="115"/>
      <c r="V78" s="131"/>
      <c r="W78" s="99" t="s">
        <v>132</v>
      </c>
      <c r="X78" s="115"/>
      <c r="Y78" s="119"/>
      <c r="Z78" s="395"/>
      <c r="AA78" s="56"/>
      <c r="AB78" s="56"/>
    </row>
    <row r="79" spans="1:28" s="10" customFormat="1" ht="18.75">
      <c r="A79" s="171" t="s">
        <v>170</v>
      </c>
      <c r="B79" s="372" t="s">
        <v>46</v>
      </c>
      <c r="C79" s="51"/>
      <c r="D79" s="50">
        <v>7</v>
      </c>
      <c r="E79" s="115"/>
      <c r="F79" s="119"/>
      <c r="G79" s="124">
        <v>3</v>
      </c>
      <c r="H79" s="51">
        <f>G79*30</f>
        <v>90</v>
      </c>
      <c r="I79" s="47">
        <v>4</v>
      </c>
      <c r="J79" s="48">
        <v>4</v>
      </c>
      <c r="K79" s="47"/>
      <c r="L79" s="47"/>
      <c r="M79" s="128">
        <f>H79-I79</f>
        <v>86</v>
      </c>
      <c r="N79" s="129"/>
      <c r="O79" s="115"/>
      <c r="P79" s="119"/>
      <c r="Q79" s="129"/>
      <c r="R79" s="115"/>
      <c r="S79" s="131"/>
      <c r="T79" s="99" t="s">
        <v>132</v>
      </c>
      <c r="U79" s="115"/>
      <c r="V79" s="131"/>
      <c r="W79" s="129"/>
      <c r="X79" s="115"/>
      <c r="Y79" s="119"/>
      <c r="Z79" s="395"/>
      <c r="AA79" s="56"/>
      <c r="AB79" s="56"/>
    </row>
    <row r="80" spans="1:28" s="10" customFormat="1" ht="18.75">
      <c r="A80" s="171" t="s">
        <v>171</v>
      </c>
      <c r="B80" s="373" t="s">
        <v>70</v>
      </c>
      <c r="C80" s="24"/>
      <c r="D80" s="14">
        <v>7</v>
      </c>
      <c r="E80" s="115"/>
      <c r="F80" s="119"/>
      <c r="G80" s="125">
        <v>3</v>
      </c>
      <c r="H80" s="51">
        <f>G80*30</f>
        <v>90</v>
      </c>
      <c r="I80" s="14">
        <v>4</v>
      </c>
      <c r="J80" s="19">
        <v>4</v>
      </c>
      <c r="K80" s="14"/>
      <c r="L80" s="14"/>
      <c r="M80" s="53">
        <f>H80-I80</f>
        <v>86</v>
      </c>
      <c r="N80" s="129"/>
      <c r="O80" s="115"/>
      <c r="P80" s="119"/>
      <c r="Q80" s="129"/>
      <c r="R80" s="115"/>
      <c r="S80" s="131"/>
      <c r="T80" s="99" t="s">
        <v>132</v>
      </c>
      <c r="U80" s="115"/>
      <c r="V80" s="131"/>
      <c r="W80" s="129"/>
      <c r="X80" s="115"/>
      <c r="Y80" s="119"/>
      <c r="Z80" s="395"/>
      <c r="AA80" s="56"/>
      <c r="AB80" s="56"/>
    </row>
    <row r="81" spans="1:28" s="10" customFormat="1" ht="19.5" thickBot="1">
      <c r="A81" s="172" t="s">
        <v>172</v>
      </c>
      <c r="B81" s="374" t="s">
        <v>58</v>
      </c>
      <c r="C81" s="121"/>
      <c r="D81" s="26">
        <v>12</v>
      </c>
      <c r="E81" s="122"/>
      <c r="F81" s="123"/>
      <c r="G81" s="126">
        <v>3</v>
      </c>
      <c r="H81" s="51">
        <f>G81*30</f>
        <v>90</v>
      </c>
      <c r="I81" s="14">
        <v>4</v>
      </c>
      <c r="J81" s="19">
        <v>4</v>
      </c>
      <c r="K81" s="14"/>
      <c r="L81" s="14"/>
      <c r="M81" s="53">
        <f>H81-I81</f>
        <v>86</v>
      </c>
      <c r="N81" s="130"/>
      <c r="O81" s="122"/>
      <c r="P81" s="123"/>
      <c r="Q81" s="130"/>
      <c r="R81" s="122"/>
      <c r="S81" s="132"/>
      <c r="T81" s="130"/>
      <c r="U81" s="122"/>
      <c r="V81" s="132"/>
      <c r="W81" s="130"/>
      <c r="X81" s="122"/>
      <c r="Y81" s="103" t="s">
        <v>132</v>
      </c>
      <c r="Z81" s="397"/>
      <c r="AA81" s="56"/>
      <c r="AB81" s="56"/>
    </row>
    <row r="82" spans="1:28" s="10" customFormat="1" ht="19.5" thickBot="1">
      <c r="A82" s="634" t="s">
        <v>206</v>
      </c>
      <c r="B82" s="635"/>
      <c r="C82" s="635"/>
      <c r="D82" s="635"/>
      <c r="E82" s="635"/>
      <c r="F82" s="635"/>
      <c r="G82" s="370">
        <f aca="true" t="shared" si="21" ref="G82:M82">SUM(G78:G81)</f>
        <v>12</v>
      </c>
      <c r="H82" s="165">
        <f t="shared" si="21"/>
        <v>360</v>
      </c>
      <c r="I82" s="165">
        <f t="shared" si="21"/>
        <v>16</v>
      </c>
      <c r="J82" s="165">
        <f t="shared" si="21"/>
        <v>16</v>
      </c>
      <c r="K82" s="165">
        <f t="shared" si="21"/>
        <v>0</v>
      </c>
      <c r="L82" s="165">
        <f t="shared" si="21"/>
        <v>0</v>
      </c>
      <c r="M82" s="188">
        <f t="shared" si="21"/>
        <v>344</v>
      </c>
      <c r="N82" s="418">
        <f aca="true" t="shared" si="22" ref="N82:S82">SUM(N80:N84)</f>
        <v>0</v>
      </c>
      <c r="O82" s="161">
        <f t="shared" si="22"/>
        <v>0</v>
      </c>
      <c r="P82" s="161">
        <f t="shared" si="22"/>
        <v>0</v>
      </c>
      <c r="Q82" s="161">
        <f t="shared" si="22"/>
        <v>0</v>
      </c>
      <c r="R82" s="161">
        <f t="shared" si="22"/>
        <v>0</v>
      </c>
      <c r="S82" s="161">
        <f t="shared" si="22"/>
        <v>0</v>
      </c>
      <c r="T82" s="99" t="s">
        <v>222</v>
      </c>
      <c r="U82" s="99">
        <f>SUM(U80:U84)</f>
        <v>0</v>
      </c>
      <c r="V82" s="99">
        <v>0</v>
      </c>
      <c r="W82" s="99" t="s">
        <v>132</v>
      </c>
      <c r="X82" s="99">
        <f>SUM(X80:X84)</f>
        <v>0</v>
      </c>
      <c r="Y82" s="99" t="s">
        <v>132</v>
      </c>
      <c r="Z82" s="99">
        <f>SUM(Z80:Z84)</f>
        <v>0</v>
      </c>
      <c r="AA82" s="56"/>
      <c r="AB82" s="56"/>
    </row>
    <row r="83" spans="1:28" s="10" customFormat="1" ht="19.5" thickBot="1">
      <c r="A83" s="680" t="s">
        <v>205</v>
      </c>
      <c r="B83" s="681"/>
      <c r="C83" s="681"/>
      <c r="D83" s="681"/>
      <c r="E83" s="681"/>
      <c r="F83" s="681"/>
      <c r="G83" s="370">
        <f>G76+G82</f>
        <v>23.5</v>
      </c>
      <c r="H83" s="370">
        <f aca="true" t="shared" si="23" ref="H83:N83">H76+H82</f>
        <v>705</v>
      </c>
      <c r="I83" s="370">
        <f t="shared" si="23"/>
        <v>30</v>
      </c>
      <c r="J83" s="370">
        <f t="shared" si="23"/>
        <v>28</v>
      </c>
      <c r="K83" s="370">
        <f t="shared" si="23"/>
        <v>0</v>
      </c>
      <c r="L83" s="370">
        <f t="shared" si="23"/>
        <v>2</v>
      </c>
      <c r="M83" s="370">
        <f t="shared" si="23"/>
        <v>675</v>
      </c>
      <c r="N83" s="99">
        <f t="shared" si="23"/>
        <v>0</v>
      </c>
      <c r="O83" s="99">
        <f aca="true" t="shared" si="24" ref="O83:Z83">O76+O82</f>
        <v>0</v>
      </c>
      <c r="P83" s="99">
        <f t="shared" si="24"/>
        <v>0</v>
      </c>
      <c r="Q83" s="99">
        <f t="shared" si="24"/>
        <v>0</v>
      </c>
      <c r="R83" s="99">
        <f t="shared" si="24"/>
        <v>0</v>
      </c>
      <c r="S83" s="99">
        <f t="shared" si="24"/>
        <v>0</v>
      </c>
      <c r="T83" s="99" t="s">
        <v>244</v>
      </c>
      <c r="U83" s="99">
        <f t="shared" si="24"/>
        <v>0</v>
      </c>
      <c r="V83" s="99" t="s">
        <v>132</v>
      </c>
      <c r="W83" s="99" t="s">
        <v>132</v>
      </c>
      <c r="X83" s="99">
        <f t="shared" si="24"/>
        <v>0</v>
      </c>
      <c r="Y83" s="99" t="s">
        <v>222</v>
      </c>
      <c r="Z83" s="99">
        <f t="shared" si="24"/>
        <v>0</v>
      </c>
      <c r="AA83" s="56"/>
      <c r="AB83" s="56"/>
    </row>
    <row r="84" spans="1:28" s="10" customFormat="1" ht="19.5" thickBot="1">
      <c r="A84" s="179"/>
      <c r="B84" s="115"/>
      <c r="C84" s="115"/>
      <c r="D84" s="115"/>
      <c r="E84" s="115"/>
      <c r="F84" s="115"/>
      <c r="G84" s="115"/>
      <c r="H84" s="127"/>
      <c r="I84" s="127"/>
      <c r="J84" s="127"/>
      <c r="K84" s="127"/>
      <c r="L84" s="127"/>
      <c r="M84" s="127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9"/>
      <c r="AA84" s="56"/>
      <c r="AB84" s="56"/>
    </row>
    <row r="85" spans="1:28" s="10" customFormat="1" ht="17.25" customHeight="1" thickBot="1">
      <c r="A85" s="627" t="s">
        <v>245</v>
      </c>
      <c r="B85" s="628"/>
      <c r="C85" s="628"/>
      <c r="D85" s="628"/>
      <c r="E85" s="628"/>
      <c r="F85" s="628"/>
      <c r="G85" s="628"/>
      <c r="H85" s="628"/>
      <c r="I85" s="628"/>
      <c r="J85" s="628"/>
      <c r="K85" s="628"/>
      <c r="L85" s="628"/>
      <c r="M85" s="628"/>
      <c r="N85" s="628"/>
      <c r="O85" s="628"/>
      <c r="P85" s="628"/>
      <c r="Q85" s="628"/>
      <c r="R85" s="628"/>
      <c r="S85" s="628"/>
      <c r="T85" s="628"/>
      <c r="U85" s="628"/>
      <c r="V85" s="628"/>
      <c r="W85" s="628"/>
      <c r="X85" s="628"/>
      <c r="Y85" s="628"/>
      <c r="Z85" s="629"/>
      <c r="AA85" s="56"/>
      <c r="AB85" s="56"/>
    </row>
    <row r="86" spans="1:28" s="10" customFormat="1" ht="18.75">
      <c r="A86" s="190">
        <v>1</v>
      </c>
      <c r="B86" s="516" t="s">
        <v>19</v>
      </c>
      <c r="C86" s="517"/>
      <c r="D86" s="518">
        <v>13</v>
      </c>
      <c r="E86" s="518"/>
      <c r="F86" s="518"/>
      <c r="G86" s="519">
        <v>19.5</v>
      </c>
      <c r="H86" s="519">
        <f>G86*30</f>
        <v>585</v>
      </c>
      <c r="I86" s="151"/>
      <c r="J86" s="151"/>
      <c r="K86" s="151"/>
      <c r="L86" s="151"/>
      <c r="M86" s="152"/>
      <c r="N86" s="156"/>
      <c r="O86" s="151"/>
      <c r="P86" s="152"/>
      <c r="Q86" s="156"/>
      <c r="R86" s="151"/>
      <c r="S86" s="152"/>
      <c r="T86" s="156"/>
      <c r="U86" s="151"/>
      <c r="V86" s="152"/>
      <c r="W86" s="156"/>
      <c r="X86" s="151"/>
      <c r="Y86" s="152"/>
      <c r="Z86" s="398"/>
      <c r="AA86" s="56"/>
      <c r="AB86" s="56"/>
    </row>
    <row r="87" spans="1:28" s="10" customFormat="1" ht="19.5" thickBot="1">
      <c r="A87" s="360">
        <v>2</v>
      </c>
      <c r="B87" s="520" t="s">
        <v>103</v>
      </c>
      <c r="C87" s="521">
        <v>13</v>
      </c>
      <c r="D87" s="522"/>
      <c r="E87" s="522"/>
      <c r="F87" s="522"/>
      <c r="G87" s="523">
        <v>3</v>
      </c>
      <c r="H87" s="519">
        <f>G87*30</f>
        <v>90</v>
      </c>
      <c r="I87" s="153"/>
      <c r="J87" s="153"/>
      <c r="K87" s="154"/>
      <c r="L87" s="154"/>
      <c r="M87" s="155"/>
      <c r="N87" s="157"/>
      <c r="O87" s="158"/>
      <c r="P87" s="159"/>
      <c r="Q87" s="157"/>
      <c r="R87" s="158"/>
      <c r="S87" s="159"/>
      <c r="T87" s="157"/>
      <c r="U87" s="158"/>
      <c r="V87" s="159"/>
      <c r="W87" s="157"/>
      <c r="X87" s="158"/>
      <c r="Y87" s="159"/>
      <c r="Z87" s="399"/>
      <c r="AA87" s="56"/>
      <c r="AB87" s="56"/>
    </row>
    <row r="88" spans="1:28" s="10" customFormat="1" ht="19.5" thickBot="1">
      <c r="A88" s="645" t="s">
        <v>246</v>
      </c>
      <c r="B88" s="646"/>
      <c r="C88" s="646"/>
      <c r="D88" s="646"/>
      <c r="E88" s="646"/>
      <c r="F88" s="647"/>
      <c r="G88" s="160">
        <f>SUM(G86:G87)</f>
        <v>22.5</v>
      </c>
      <c r="H88" s="161">
        <f>SUM(H86:H87)</f>
        <v>675</v>
      </c>
      <c r="I88" s="161">
        <f aca="true" t="shared" si="25" ref="I88:Z88">I87</f>
        <v>0</v>
      </c>
      <c r="J88" s="161">
        <f t="shared" si="25"/>
        <v>0</v>
      </c>
      <c r="K88" s="161">
        <f t="shared" si="25"/>
        <v>0</v>
      </c>
      <c r="L88" s="161">
        <f t="shared" si="25"/>
        <v>0</v>
      </c>
      <c r="M88" s="161">
        <f t="shared" si="25"/>
        <v>0</v>
      </c>
      <c r="N88" s="161">
        <f t="shared" si="25"/>
        <v>0</v>
      </c>
      <c r="O88" s="161">
        <f t="shared" si="25"/>
        <v>0</v>
      </c>
      <c r="P88" s="161">
        <f t="shared" si="25"/>
        <v>0</v>
      </c>
      <c r="Q88" s="161">
        <f t="shared" si="25"/>
        <v>0</v>
      </c>
      <c r="R88" s="161">
        <f t="shared" si="25"/>
        <v>0</v>
      </c>
      <c r="S88" s="161">
        <f t="shared" si="25"/>
        <v>0</v>
      </c>
      <c r="T88" s="161">
        <f t="shared" si="25"/>
        <v>0</v>
      </c>
      <c r="U88" s="161">
        <f t="shared" si="25"/>
        <v>0</v>
      </c>
      <c r="V88" s="161">
        <f t="shared" si="25"/>
        <v>0</v>
      </c>
      <c r="W88" s="161">
        <f t="shared" si="25"/>
        <v>0</v>
      </c>
      <c r="X88" s="161">
        <f t="shared" si="25"/>
        <v>0</v>
      </c>
      <c r="Y88" s="165">
        <f t="shared" si="25"/>
        <v>0</v>
      </c>
      <c r="Z88" s="188">
        <f t="shared" si="25"/>
        <v>0</v>
      </c>
      <c r="AA88" s="56"/>
      <c r="AB88" s="56"/>
    </row>
    <row r="89" spans="1:28" s="10" customFormat="1" ht="18.75">
      <c r="A89" s="180"/>
      <c r="B89" s="135"/>
      <c r="C89" s="135"/>
      <c r="D89" s="135"/>
      <c r="E89" s="135"/>
      <c r="F89" s="135"/>
      <c r="G89" s="104"/>
      <c r="H89" s="136"/>
      <c r="I89" s="137"/>
      <c r="J89" s="136"/>
      <c r="K89" s="136"/>
      <c r="L89" s="136"/>
      <c r="M89" s="136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81"/>
      <c r="AA89" s="56"/>
      <c r="AB89" s="56"/>
    </row>
    <row r="90" spans="1:28" s="10" customFormat="1" ht="19.5" thickBot="1">
      <c r="A90" s="182"/>
      <c r="B90" s="140"/>
      <c r="C90" s="141"/>
      <c r="D90" s="142"/>
      <c r="E90" s="142"/>
      <c r="F90" s="143"/>
      <c r="G90" s="144"/>
      <c r="H90" s="139"/>
      <c r="I90" s="145"/>
      <c r="J90" s="143"/>
      <c r="K90" s="143"/>
      <c r="L90" s="142"/>
      <c r="M90" s="139"/>
      <c r="N90" s="146"/>
      <c r="O90" s="146"/>
      <c r="P90" s="146"/>
      <c r="Q90" s="147"/>
      <c r="R90" s="146"/>
      <c r="S90" s="146"/>
      <c r="T90" s="146"/>
      <c r="U90" s="146"/>
      <c r="V90" s="146"/>
      <c r="W90" s="148"/>
      <c r="X90" s="149"/>
      <c r="Y90" s="11"/>
      <c r="Z90" s="181"/>
      <c r="AA90" s="56"/>
      <c r="AB90" s="56"/>
    </row>
    <row r="91" spans="1:28" s="10" customFormat="1" ht="19.5" thickBot="1">
      <c r="A91" s="640" t="s">
        <v>173</v>
      </c>
      <c r="B91" s="641"/>
      <c r="C91" s="641"/>
      <c r="D91" s="641"/>
      <c r="E91" s="641"/>
      <c r="F91" s="641"/>
      <c r="G91" s="150">
        <f>G18+G35+G69+G88+G83</f>
        <v>221</v>
      </c>
      <c r="H91" s="187">
        <f aca="true" t="shared" si="26" ref="H91:M91">H18+H35+H69+H88+H83</f>
        <v>6630</v>
      </c>
      <c r="I91" s="187">
        <f t="shared" si="26"/>
        <v>296</v>
      </c>
      <c r="J91" s="187">
        <f t="shared" si="26"/>
        <v>52</v>
      </c>
      <c r="K91" s="187">
        <f t="shared" si="26"/>
        <v>0</v>
      </c>
      <c r="L91" s="187">
        <f t="shared" si="26"/>
        <v>2</v>
      </c>
      <c r="M91" s="187">
        <f t="shared" si="26"/>
        <v>5659</v>
      </c>
      <c r="N91" s="435" t="s">
        <v>232</v>
      </c>
      <c r="O91" s="436" t="s">
        <v>207</v>
      </c>
      <c r="P91" s="437" t="s">
        <v>234</v>
      </c>
      <c r="Q91" s="438" t="s">
        <v>247</v>
      </c>
      <c r="R91" s="436" t="s">
        <v>207</v>
      </c>
      <c r="S91" s="439" t="s">
        <v>248</v>
      </c>
      <c r="T91" s="435" t="s">
        <v>241</v>
      </c>
      <c r="U91" s="436" t="s">
        <v>207</v>
      </c>
      <c r="V91" s="437" t="s">
        <v>249</v>
      </c>
      <c r="W91" s="438" t="s">
        <v>250</v>
      </c>
      <c r="X91" s="436" t="s">
        <v>207</v>
      </c>
      <c r="Y91" s="437" t="s">
        <v>232</v>
      </c>
      <c r="Z91" s="434"/>
      <c r="AA91" s="56"/>
      <c r="AB91" s="56"/>
    </row>
    <row r="92" spans="1:28" s="10" customFormat="1" ht="19.5" thickBot="1">
      <c r="A92" s="638" t="s">
        <v>174</v>
      </c>
      <c r="B92" s="639"/>
      <c r="C92" s="639"/>
      <c r="D92" s="639"/>
      <c r="E92" s="639"/>
      <c r="F92" s="639"/>
      <c r="G92" s="639"/>
      <c r="H92" s="639"/>
      <c r="I92" s="639"/>
      <c r="J92" s="639"/>
      <c r="K92" s="639"/>
      <c r="L92" s="639"/>
      <c r="M92" s="639"/>
      <c r="N92" s="435" t="s">
        <v>232</v>
      </c>
      <c r="O92" s="436" t="s">
        <v>207</v>
      </c>
      <c r="P92" s="437" t="s">
        <v>234</v>
      </c>
      <c r="Q92" s="438" t="s">
        <v>247</v>
      </c>
      <c r="R92" s="436" t="s">
        <v>207</v>
      </c>
      <c r="S92" s="439" t="s">
        <v>248</v>
      </c>
      <c r="T92" s="435" t="s">
        <v>241</v>
      </c>
      <c r="U92" s="436" t="s">
        <v>207</v>
      </c>
      <c r="V92" s="437" t="s">
        <v>249</v>
      </c>
      <c r="W92" s="438" t="s">
        <v>250</v>
      </c>
      <c r="X92" s="436" t="s">
        <v>207</v>
      </c>
      <c r="Y92" s="437" t="s">
        <v>232</v>
      </c>
      <c r="Z92" s="440"/>
      <c r="AA92" s="56"/>
      <c r="AB92" s="56"/>
    </row>
    <row r="93" spans="1:28" s="10" customFormat="1" ht="18.75">
      <c r="A93" s="636" t="s">
        <v>27</v>
      </c>
      <c r="B93" s="637"/>
      <c r="C93" s="637"/>
      <c r="D93" s="637"/>
      <c r="E93" s="637"/>
      <c r="F93" s="637"/>
      <c r="G93" s="637"/>
      <c r="H93" s="637"/>
      <c r="I93" s="637"/>
      <c r="J93" s="637"/>
      <c r="K93" s="637"/>
      <c r="L93" s="637"/>
      <c r="M93" s="637"/>
      <c r="N93" s="190">
        <v>3</v>
      </c>
      <c r="O93" s="191"/>
      <c r="P93" s="192">
        <v>4</v>
      </c>
      <c r="Q93" s="190">
        <v>2</v>
      </c>
      <c r="R93" s="191"/>
      <c r="S93" s="192">
        <v>5</v>
      </c>
      <c r="T93" s="190">
        <v>4</v>
      </c>
      <c r="U93" s="191"/>
      <c r="V93" s="192">
        <v>3</v>
      </c>
      <c r="W93" s="190">
        <v>4</v>
      </c>
      <c r="X93" s="191"/>
      <c r="Y93" s="421">
        <v>5</v>
      </c>
      <c r="Z93" s="424"/>
      <c r="AA93" s="56"/>
      <c r="AB93" s="56"/>
    </row>
    <row r="94" spans="1:28" s="10" customFormat="1" ht="18.75">
      <c r="A94" s="636" t="s">
        <v>28</v>
      </c>
      <c r="B94" s="637"/>
      <c r="C94" s="637"/>
      <c r="D94" s="637"/>
      <c r="E94" s="637"/>
      <c r="F94" s="637"/>
      <c r="G94" s="637"/>
      <c r="H94" s="637"/>
      <c r="I94" s="637"/>
      <c r="J94" s="637"/>
      <c r="K94" s="637"/>
      <c r="L94" s="637"/>
      <c r="M94" s="637"/>
      <c r="N94" s="120">
        <v>2</v>
      </c>
      <c r="O94" s="15"/>
      <c r="P94" s="164">
        <v>2</v>
      </c>
      <c r="Q94" s="120">
        <v>2</v>
      </c>
      <c r="R94" s="15"/>
      <c r="S94" s="164"/>
      <c r="T94" s="120">
        <v>3</v>
      </c>
      <c r="U94" s="15"/>
      <c r="V94" s="164">
        <v>2</v>
      </c>
      <c r="W94" s="120">
        <v>1</v>
      </c>
      <c r="X94" s="15"/>
      <c r="Y94" s="422">
        <v>2</v>
      </c>
      <c r="Z94" s="425" t="s">
        <v>177</v>
      </c>
      <c r="AA94" s="56"/>
      <c r="AB94" s="56"/>
    </row>
    <row r="95" spans="1:28" s="10" customFormat="1" ht="18.75">
      <c r="A95" s="636" t="s">
        <v>175</v>
      </c>
      <c r="B95" s="637"/>
      <c r="C95" s="637"/>
      <c r="D95" s="637"/>
      <c r="E95" s="637"/>
      <c r="F95" s="637"/>
      <c r="G95" s="637"/>
      <c r="H95" s="637"/>
      <c r="I95" s="637"/>
      <c r="J95" s="637"/>
      <c r="K95" s="637"/>
      <c r="L95" s="637"/>
      <c r="M95" s="637"/>
      <c r="N95" s="120"/>
      <c r="O95" s="15"/>
      <c r="P95" s="164"/>
      <c r="Q95" s="120"/>
      <c r="R95" s="15"/>
      <c r="S95" s="164"/>
      <c r="T95" s="120"/>
      <c r="U95" s="15"/>
      <c r="V95" s="164"/>
      <c r="W95" s="120"/>
      <c r="X95" s="15"/>
      <c r="Y95" s="422"/>
      <c r="Z95" s="426"/>
      <c r="AA95" s="56"/>
      <c r="AB95" s="56"/>
    </row>
    <row r="96" spans="1:28" s="10" customFormat="1" ht="19.5" customHeight="1" thickBot="1">
      <c r="A96" s="669" t="s">
        <v>176</v>
      </c>
      <c r="B96" s="670"/>
      <c r="C96" s="670"/>
      <c r="D96" s="670"/>
      <c r="E96" s="670"/>
      <c r="F96" s="670"/>
      <c r="G96" s="670"/>
      <c r="H96" s="670"/>
      <c r="I96" s="670"/>
      <c r="J96" s="670"/>
      <c r="K96" s="670"/>
      <c r="L96" s="670"/>
      <c r="M96" s="670"/>
      <c r="N96" s="360"/>
      <c r="O96" s="361"/>
      <c r="P96" s="417"/>
      <c r="Q96" s="360">
        <v>1</v>
      </c>
      <c r="R96" s="361"/>
      <c r="S96" s="417"/>
      <c r="T96" s="360">
        <v>1</v>
      </c>
      <c r="U96" s="361"/>
      <c r="V96" s="417">
        <v>1</v>
      </c>
      <c r="W96" s="360"/>
      <c r="X96" s="361"/>
      <c r="Y96" s="423">
        <v>2</v>
      </c>
      <c r="Z96" s="427"/>
      <c r="AA96" s="56"/>
      <c r="AB96" s="56"/>
    </row>
    <row r="97" spans="1:28" s="10" customFormat="1" ht="17.25" customHeight="1">
      <c r="A97" s="173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717">
        <f>G12+G13+G21+G24+G25+G26+G31+G32+G33+G34+G54</f>
        <v>42.5</v>
      </c>
      <c r="O97" s="718"/>
      <c r="P97" s="719"/>
      <c r="Q97" s="720">
        <f>G15+G16+G17+G22+G28+G29+G44+G45+G63+G65+G68</f>
        <v>39.5</v>
      </c>
      <c r="R97" s="721"/>
      <c r="S97" s="722"/>
      <c r="T97" s="720">
        <f>G39+G40+G46+G47+G48+G49+G64+G73+G74+G79+G80+G41+G14+G50</f>
        <v>46</v>
      </c>
      <c r="U97" s="721"/>
      <c r="V97" s="722"/>
      <c r="W97" s="720">
        <f>G42+G51+G52+G55+G56+G59+G58+G61+G62+G67+G75+G78+G81+G66</f>
        <v>70.5</v>
      </c>
      <c r="X97" s="721"/>
      <c r="Y97" s="721"/>
      <c r="Z97" s="428">
        <f>G86+G87</f>
        <v>22.5</v>
      </c>
      <c r="AA97" s="420"/>
      <c r="AB97" s="420"/>
    </row>
    <row r="98" spans="1:28" s="10" customFormat="1" ht="20.25" customHeight="1">
      <c r="A98" s="174"/>
      <c r="L98" s="162"/>
      <c r="M98" s="163"/>
      <c r="N98" s="716">
        <f>N97+Q97+T97+W97+Z97</f>
        <v>221</v>
      </c>
      <c r="O98" s="716"/>
      <c r="P98" s="716"/>
      <c r="Q98" s="716"/>
      <c r="R98" s="716"/>
      <c r="S98" s="716"/>
      <c r="T98" s="716"/>
      <c r="U98" s="716"/>
      <c r="V98" s="716"/>
      <c r="W98" s="716"/>
      <c r="X98" s="716"/>
      <c r="Y98" s="716"/>
      <c r="Z98" s="716"/>
      <c r="AA98" s="163"/>
      <c r="AB98" s="163"/>
    </row>
    <row r="99" spans="1:28" s="10" customFormat="1" ht="15.75">
      <c r="A99" s="11"/>
      <c r="L99" s="12"/>
      <c r="M99" s="12"/>
      <c r="N99" s="12"/>
      <c r="O99" s="12"/>
      <c r="P99" s="12"/>
      <c r="Q99" s="27"/>
      <c r="R99" s="27"/>
      <c r="S99" s="12"/>
      <c r="T99" s="12"/>
      <c r="U99" s="27"/>
      <c r="V99" s="27"/>
      <c r="W99" s="12"/>
      <c r="X99" s="12"/>
      <c r="Y99" s="20"/>
      <c r="Z99" s="20"/>
      <c r="AA99" s="20"/>
      <c r="AB99" s="13"/>
    </row>
    <row r="100" spans="12:28" ht="18"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22"/>
      <c r="Z100" s="22"/>
      <c r="AA100" s="22"/>
      <c r="AB100" s="13"/>
    </row>
    <row r="101" spans="2:28" ht="15.75">
      <c r="B101" s="183" t="s">
        <v>178</v>
      </c>
      <c r="C101" s="429"/>
      <c r="D101" s="630"/>
      <c r="E101" s="631"/>
      <c r="F101" s="631"/>
      <c r="G101" s="430"/>
      <c r="H101" s="632" t="s">
        <v>179</v>
      </c>
      <c r="I101" s="633"/>
      <c r="J101" s="633"/>
      <c r="K101" s="63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</row>
    <row r="102" spans="2:28" ht="15.75">
      <c r="B102" s="183"/>
      <c r="C102" s="431"/>
      <c r="D102" s="431"/>
      <c r="E102" s="431"/>
      <c r="F102" s="432"/>
      <c r="G102" s="433"/>
      <c r="H102" s="184"/>
      <c r="I102" s="185"/>
      <c r="J102" s="186"/>
      <c r="K102" s="186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</row>
    <row r="103" spans="2:28" ht="15.75">
      <c r="B103" s="183" t="s">
        <v>180</v>
      </c>
      <c r="C103" s="429"/>
      <c r="D103" s="630"/>
      <c r="E103" s="631"/>
      <c r="F103" s="631"/>
      <c r="G103" s="430"/>
      <c r="H103" s="632" t="s">
        <v>181</v>
      </c>
      <c r="I103" s="633"/>
      <c r="J103" s="633"/>
      <c r="K103" s="63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</row>
    <row r="104" spans="2:28" ht="18">
      <c r="B104" s="21"/>
      <c r="C104" s="16"/>
      <c r="D104" s="16"/>
      <c r="E104" s="17"/>
      <c r="F104" s="17"/>
      <c r="G104" s="17"/>
      <c r="H104" s="17"/>
      <c r="I104" s="16"/>
      <c r="J104" s="16"/>
      <c r="K104" s="16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</row>
    <row r="105" spans="2:28" ht="18">
      <c r="B105" s="21"/>
      <c r="C105" s="16"/>
      <c r="D105" s="16"/>
      <c r="E105" s="17"/>
      <c r="F105" s="17"/>
      <c r="G105" s="17"/>
      <c r="H105" s="17"/>
      <c r="I105" s="16"/>
      <c r="J105" s="16"/>
      <c r="K105" s="16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</row>
    <row r="106" spans="2:28" ht="18">
      <c r="B106" s="21"/>
      <c r="C106" s="16"/>
      <c r="D106" s="16"/>
      <c r="E106" s="17"/>
      <c r="F106" s="17"/>
      <c r="G106" s="17"/>
      <c r="H106" s="17"/>
      <c r="I106" s="16"/>
      <c r="J106" s="16"/>
      <c r="K106" s="16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</row>
    <row r="107" spans="2:28" ht="18">
      <c r="B107" s="21"/>
      <c r="C107" s="16"/>
      <c r="D107" s="16"/>
      <c r="E107" s="17"/>
      <c r="F107" s="17"/>
      <c r="G107" s="17"/>
      <c r="H107" s="17"/>
      <c r="I107" s="16"/>
      <c r="J107" s="16"/>
      <c r="K107" s="16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</row>
    <row r="108" spans="1:29" ht="18">
      <c r="A108" s="7"/>
      <c r="B108" s="6"/>
      <c r="C108" s="21"/>
      <c r="D108" s="16"/>
      <c r="E108" s="16"/>
      <c r="F108" s="17"/>
      <c r="G108" s="17"/>
      <c r="H108" s="17"/>
      <c r="I108" s="16"/>
      <c r="J108" s="16"/>
      <c r="K108" s="16"/>
      <c r="L108" s="16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</row>
    <row r="109" spans="2:28" ht="18">
      <c r="B109" s="21"/>
      <c r="C109" s="16"/>
      <c r="D109" s="16"/>
      <c r="E109" s="17"/>
      <c r="F109" s="17"/>
      <c r="G109" s="17"/>
      <c r="H109" s="17"/>
      <c r="I109" s="16"/>
      <c r="J109" s="16"/>
      <c r="K109" s="16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</row>
    <row r="110" spans="2:28" ht="18">
      <c r="B110" s="21"/>
      <c r="C110" s="16"/>
      <c r="D110" s="16"/>
      <c r="E110" s="17"/>
      <c r="F110" s="17"/>
      <c r="G110" s="17"/>
      <c r="H110" s="17"/>
      <c r="I110" s="16"/>
      <c r="J110" s="16"/>
      <c r="K110" s="16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</row>
    <row r="111" spans="2:27" ht="18">
      <c r="B111" s="21"/>
      <c r="C111" s="16"/>
      <c r="D111" s="16"/>
      <c r="E111" s="17"/>
      <c r="F111" s="17"/>
      <c r="G111" s="17"/>
      <c r="H111" s="17"/>
      <c r="I111" s="16"/>
      <c r="J111" s="16"/>
      <c r="K111" s="16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</row>
  </sheetData>
  <sheetProtection/>
  <mergeCells count="57">
    <mergeCell ref="N98:Z98"/>
    <mergeCell ref="N97:P97"/>
    <mergeCell ref="Q97:S97"/>
    <mergeCell ref="T97:V97"/>
    <mergeCell ref="W97:Y97"/>
    <mergeCell ref="A1:Z1"/>
    <mergeCell ref="N2:Z2"/>
    <mergeCell ref="Z3:Z4"/>
    <mergeCell ref="A9:Z9"/>
    <mergeCell ref="A10:Z10"/>
    <mergeCell ref="H2:M2"/>
    <mergeCell ref="I3:L3"/>
    <mergeCell ref="M3:M7"/>
    <mergeCell ref="F5:F7"/>
    <mergeCell ref="C2:F3"/>
    <mergeCell ref="G2:G7"/>
    <mergeCell ref="I4:I7"/>
    <mergeCell ref="A35:B35"/>
    <mergeCell ref="A82:F82"/>
    <mergeCell ref="A83:F83"/>
    <mergeCell ref="A69:F69"/>
    <mergeCell ref="N6:Z6"/>
    <mergeCell ref="Q3:S4"/>
    <mergeCell ref="A37:Z37"/>
    <mergeCell ref="A71:Z71"/>
    <mergeCell ref="A2:A7"/>
    <mergeCell ref="B2:B7"/>
    <mergeCell ref="A19:Z19"/>
    <mergeCell ref="A94:M94"/>
    <mergeCell ref="W3:Y4"/>
    <mergeCell ref="A96:M96"/>
    <mergeCell ref="A18:B18"/>
    <mergeCell ref="E5:E7"/>
    <mergeCell ref="C4:C7"/>
    <mergeCell ref="D4:D7"/>
    <mergeCell ref="E4:F4"/>
    <mergeCell ref="A72:Z72"/>
    <mergeCell ref="A77:Z77"/>
    <mergeCell ref="A88:F88"/>
    <mergeCell ref="T3:V4"/>
    <mergeCell ref="K5:K7"/>
    <mergeCell ref="L5:L7"/>
    <mergeCell ref="J5:J7"/>
    <mergeCell ref="H3:H7"/>
    <mergeCell ref="J4:L4"/>
    <mergeCell ref="A36:F36"/>
    <mergeCell ref="N3:P4"/>
    <mergeCell ref="A85:Z85"/>
    <mergeCell ref="D101:F101"/>
    <mergeCell ref="H101:K101"/>
    <mergeCell ref="D103:F103"/>
    <mergeCell ref="H103:K103"/>
    <mergeCell ref="A76:F76"/>
    <mergeCell ref="A95:M95"/>
    <mergeCell ref="A92:M92"/>
    <mergeCell ref="A93:M93"/>
    <mergeCell ref="A91:F91"/>
  </mergeCells>
  <printOptions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Oplay</cp:lastModifiedBy>
  <cp:lastPrinted>2016-05-31T10:49:03Z</cp:lastPrinted>
  <dcterms:created xsi:type="dcterms:W3CDTF">2003-06-23T04:55:14Z</dcterms:created>
  <dcterms:modified xsi:type="dcterms:W3CDTF">2016-07-12T08:05:52Z</dcterms:modified>
  <cp:category/>
  <cp:version/>
  <cp:contentType/>
  <cp:contentStatus/>
</cp:coreProperties>
</file>